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441011\Objective\Director\Cache\erdm.scotland.gov.uk 8443 uA12852\A55433493\"/>
    </mc:Choice>
  </mc:AlternateContent>
  <xr:revisionPtr revIDLastSave="0" documentId="13_ncr:1_{7E99B379-D88D-44CB-9049-5E31AE66409B}" xr6:coauthVersionLast="47" xr6:coauthVersionMax="47" xr10:uidLastSave="{00000000-0000-0000-0000-000000000000}"/>
  <bookViews>
    <workbookView xWindow="28680" yWindow="-120" windowWidth="29040" windowHeight="15720" tabRatio="895" xr2:uid="{00000000-000D-0000-FFFF-FFFF00000000}"/>
  </bookViews>
  <sheets>
    <sheet name="Table of Contents" sheetId="2" r:id="rId1"/>
    <sheet name="Figure 2.1" sheetId="37" r:id="rId2"/>
    <sheet name="Figure 2.2" sheetId="98" r:id="rId3"/>
    <sheet name="Resource" sheetId="3" r:id="rId4"/>
    <sheet name="Figure 2.3" sheetId="69" r:id="rId5"/>
    <sheet name="Figure 2.4" sheetId="90" r:id="rId6"/>
    <sheet name="Capital" sheetId="85" r:id="rId7"/>
    <sheet name="Figure 2.5" sheetId="107" r:id="rId8"/>
    <sheet name="Figure 2.6" sheetId="94" r:id="rId9"/>
    <sheet name="Figure 2.7" sheetId="91" r:id="rId10"/>
    <sheet name="Spending" sheetId="108" r:id="rId11"/>
    <sheet name="Figure 2.8" sheetId="102" r:id="rId12"/>
    <sheet name="Figure 2.9" sheetId="92" r:id="rId13"/>
    <sheet name="Figure 2.10" sheetId="95" r:id="rId14"/>
    <sheet name="Figure 2.11" sheetId="104" r:id="rId15"/>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xlnm._FilterDatabase" localSheetId="14" hidden="1">'Figure 2.11'!$H$3:$M$3</definedName>
    <definedName name="_xlnm._FilterDatabase" localSheetId="12" hidden="1">'Figure 2.9'!$G$3:$K$3</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91" l="1"/>
  <c r="G11" i="91"/>
  <c r="F11" i="91"/>
  <c r="E11" i="91"/>
  <c r="D11" i="91"/>
  <c r="C11" i="91"/>
</calcChain>
</file>

<file path=xl/sharedStrings.xml><?xml version="1.0" encoding="utf-8"?>
<sst xmlns="http://schemas.openxmlformats.org/spreadsheetml/2006/main" count="342" uniqueCount="141">
  <si>
    <t>Scotland’s Economic and Fiscal Forecasts - January 2026 - Chapter 2 - Fiscal overview - Figures</t>
  </si>
  <si>
    <t>Table of Contents</t>
  </si>
  <si>
    <t>Resource</t>
  </si>
  <si>
    <t>Capital</t>
  </si>
  <si>
    <t>Return to Table of Contents</t>
  </si>
  <si>
    <t>Figure 2.1: Funding outlook, 2025-26 to 2030-31</t>
  </si>
  <si>
    <t>£ million (nominal terms), unless specified</t>
  </si>
  <si>
    <t>2025-26</t>
  </si>
  <si>
    <t>2026-27</t>
  </si>
  <si>
    <t>2027-28</t>
  </si>
  <si>
    <t>2028-29</t>
  </si>
  <si>
    <t>2029-30</t>
  </si>
  <si>
    <t>2030-31</t>
  </si>
  <si>
    <t>Total funding</t>
  </si>
  <si>
    <t>Nominal terms growth rate (per cent)</t>
  </si>
  <si>
    <t>Real terms growth rate (per cent)</t>
  </si>
  <si>
    <t>Capital funding</t>
  </si>
  <si>
    <t>Source:</t>
  </si>
  <si>
    <t>Scottish Fiscal Commission,</t>
  </si>
  <si>
    <t xml:space="preserve">Scottish Government. </t>
  </si>
  <si>
    <t>Block Grant</t>
  </si>
  <si>
    <t>Changes since June 2025 (excluding pension)</t>
  </si>
  <si>
    <t>Changes since June 2025</t>
  </si>
  <si>
    <t>Changes since June 2025 (including pension change)</t>
  </si>
  <si>
    <t>Changes since June 2025 (excluding pension change)</t>
  </si>
  <si>
    <t>Figure 2.3: Resource funding outlook</t>
  </si>
  <si>
    <t>Nominal terms</t>
  </si>
  <si>
    <t>Real terms</t>
  </si>
  <si>
    <t xml:space="preserve">Source: </t>
  </si>
  <si>
    <t>Scottish Government.</t>
  </si>
  <si>
    <t xml:space="preserve">Health and Social care </t>
  </si>
  <si>
    <t>Social Justice</t>
  </si>
  <si>
    <t>Justice and Home Affairs</t>
  </si>
  <si>
    <t>Transport</t>
  </si>
  <si>
    <t>Rural Affairs, Land Reform and Islands</t>
  </si>
  <si>
    <t>Constitution, External Affairs and Culture</t>
  </si>
  <si>
    <t>Crown Office and Procurator Fiscal Service</t>
  </si>
  <si>
    <t>Total resource spending</t>
  </si>
  <si>
    <t>Total resource spending (real terms)</t>
  </si>
  <si>
    <t>Block Grant (general capital)</t>
  </si>
  <si>
    <t>Block Grant (financial transactions)</t>
  </si>
  <si>
    <t>Borrowing</t>
  </si>
  <si>
    <t xml:space="preserve">Annual limit </t>
  </si>
  <si>
    <t xml:space="preserve">Total limit </t>
  </si>
  <si>
    <t>Repayment period (years)</t>
  </si>
  <si>
    <t>Interest rate (per cent)</t>
  </si>
  <si>
    <t>Debt stock [1]</t>
  </si>
  <si>
    <t xml:space="preserve">Share of the debt cap (per cent) </t>
  </si>
  <si>
    <t xml:space="preserve">This worksheet contains one table. The table begins in cell A3. Notes are located below the table and begin in cell A20. </t>
  </si>
  <si>
    <t>Total Funding</t>
  </si>
  <si>
    <t>Change</t>
  </si>
  <si>
    <t>Source: Scottish Fiscal Commission.</t>
  </si>
  <si>
    <t xml:space="preserve">Capital Funding </t>
  </si>
  <si>
    <t>June 2025 [1]</t>
  </si>
  <si>
    <t xml:space="preserve">2025-26 </t>
  </si>
  <si>
    <t>£ million (nominal terms)</t>
  </si>
  <si>
    <t xml:space="preserve">This worksheet contains one table. The table begins in cell A3. Notes are located below the table and begin in cell A16. </t>
  </si>
  <si>
    <t>This worksheet contains one chart and one table. The chart begin in cell A5. The table begins in cell A18. Notes are located below the table and begin in cell A21.</t>
  </si>
  <si>
    <t xml:space="preserve">This worksheet contains one table. The table begins in cell A3. Notes are located below the table and begin in cell A12. </t>
  </si>
  <si>
    <t>Housing</t>
  </si>
  <si>
    <t>Local Government (incl. NDR)</t>
  </si>
  <si>
    <t>Audit Scotland</t>
  </si>
  <si>
    <t>Total</t>
  </si>
  <si>
    <t>January 2026</t>
  </si>
  <si>
    <r>
      <t>Other sources</t>
    </r>
    <r>
      <rPr>
        <sz val="12"/>
        <rFont val="Helvetica"/>
        <scheme val="minor"/>
      </rPr>
      <t xml:space="preserve"> [2]</t>
    </r>
  </si>
  <si>
    <r>
      <t>Fiscal framework funding</t>
    </r>
    <r>
      <rPr>
        <sz val="12"/>
        <rFont val="Helvetica"/>
        <scheme val="minor"/>
      </rPr>
      <t xml:space="preserve"> [1]</t>
    </r>
  </si>
  <si>
    <t>2024-25
outturn</t>
  </si>
  <si>
    <t>Education and Skills</t>
  </si>
  <si>
    <t>Scottish Parliament</t>
  </si>
  <si>
    <t>Local Government</t>
  </si>
  <si>
    <t xml:space="preserve">Deputy First Minister, Economy and Gaelic </t>
  </si>
  <si>
    <t>Finance and Corporate Running Costs</t>
  </si>
  <si>
    <t>Climate Action and Energy</t>
  </si>
  <si>
    <t>Portfolio, percentage share</t>
  </si>
  <si>
    <t>Figure 2.2: Funding outlook compared with June 2025, 2025-26 to 2030-31</t>
  </si>
  <si>
    <t>Index, 2025-26 = 100</t>
  </si>
  <si>
    <t>Figure 2.5: Capital funding outlook</t>
  </si>
  <si>
    <t>Resource funding grows over time, but growth is lower after adjusting for inflation</t>
  </si>
  <si>
    <t>Portfolio (£ millions, real terms)</t>
  </si>
  <si>
    <t>Less: resource borrowing costs [4]</t>
  </si>
  <si>
    <t>Less: capital borrowing costs [4]</t>
  </si>
  <si>
    <t>Changes in total borrowing costs since June 2025</t>
  </si>
  <si>
    <t>[1] To ensure a consistent comparison with the latest figures, we have reduced the previously published June 2025 figures by £350 million in each year to reflect the classification change which switches the cost of police and fire pensions from resource to annually managed expenditure (AME).</t>
  </si>
  <si>
    <t>Real terms amounts have been calculated using the OBR’s November 2025 forecast of the GDP deflator.</t>
  </si>
  <si>
    <t>[1] The Scottish Government's police and fire pensions balancing payments have been reclassified from Departmental Expenditure Limit to annually managed expenditure (AME). This change moves funding from the resource budget (which we present here) to the AME budget which is fully funded by the UK Government, and we do not include in our presentation of the Scottish Budget. The change was announced in the UK Autumn Budget 2025 and takes effect from 2025‑26.</t>
  </si>
  <si>
    <t>[4] Borrowing costs are the sum of interest payments and principal repayments.</t>
  </si>
  <si>
    <r>
      <t>Description of Figure 2.5:</t>
    </r>
    <r>
      <rPr>
        <sz val="12"/>
        <rFont val="Helvetica"/>
        <scheme val="minor"/>
      </rPr>
      <t xml:space="preserve"> Line chart showing capital funding trends from 2025-26 to 2030‑31, in nominal and real terms, indexed so that 2025-26 levels are equal to 100. Capital funding grows in 2026‑27 by 5 per cent and then remains flat over the forecast period. Adjusting for inflation sees a fall in capital funding across the forecast period</t>
    </r>
    <r>
      <rPr>
        <sz val="12"/>
        <rFont val="Arial"/>
        <family val="2"/>
      </rPr>
      <t>.</t>
    </r>
  </si>
  <si>
    <t>Police and Fire pensions funding reclassification [1]</t>
  </si>
  <si>
    <t>[1] Spending by portfolio 2025 26 is the position at the Autumn Budget Revision adjusted for transfers which have not been baselined.</t>
  </si>
  <si>
    <t>Figure 2.6: Latest capital funding position and changes since June 2025</t>
  </si>
  <si>
    <t>Figure 2.7: Capital borrowing plans</t>
  </si>
  <si>
    <t>Spending</t>
  </si>
  <si>
    <t>Real term growth rates calculated using the OBR’s November 2025 forecast of the Gross Domestic Product (GDP) deflator.</t>
  </si>
  <si>
    <t>Health and Social Care</t>
  </si>
  <si>
    <t>Crown Office and Procurator Fiscal</t>
  </si>
  <si>
    <t>Changes in real term spendidng is positive for some portfolios and negative for others.</t>
  </si>
  <si>
    <t>Figure 2.11: Capital spending by portfolio as a share of total capital spending</t>
  </si>
  <si>
    <t xml:space="preserve">This worksheet contains one table. The table begins in cell A3. Notes are located below the table and begin in cell A18. </t>
  </si>
  <si>
    <t>Finance and Local Government</t>
  </si>
  <si>
    <t>Audit Scotland and Scottish Parliament</t>
  </si>
  <si>
    <t>Deputy First Minister, Economy and Gaelic</t>
  </si>
  <si>
    <t>[1] Includes capital borrowing and planned use of the Scotland Reserve, both for general capital and financial transactions. For more detail, see Supplementary Figure S2.8.</t>
  </si>
  <si>
    <t>[1] This includes £616 million of loans notionally taken out in 2015-16 and 2016-17, repayable within 30 years. This borrowing is to bring into the Scottish Government’s balance sheet several non-profit distributing projects, such as the Aberdeen Western Peripheral Route. They add around  £20 million a year in repayments until the loans mature but carry no interest and have no cash impact on the Scottish Budget.</t>
  </si>
  <si>
    <t>Description of Figure 2.3: Line chart showing resource funding trend forecast from 2025‑26 to 2030‑31, indexed so that 2025‑26 levels are equal to 100. Resource funding grows in 2026‑27 with lower growth in 2027‑28, and grows faster again thereafter, reaching 16 per cent above 2025‑26 levels by the end of the forecast period. Adjusting for inflation more than halves the growth, with 2030‑31 seeing funding 5 per cent above 2025‑26 levels.</t>
  </si>
  <si>
    <t>Capital funding grows in 2026-27 but remains flat over the forecast and is falling in real terms.</t>
  </si>
  <si>
    <t xml:space="preserve">This worksheet contains one table. The table begins in cell A3. Notes are located below the table and begin in cell A21. </t>
  </si>
  <si>
    <t>Figure 2.10: Portfolio changes between 2025-26 and 2028-29, real terms, £ million</t>
  </si>
  <si>
    <t>This worksheet contains one chart and one table. The chart begin in cell A5. The table begins in cell A18. Notes are located below the table and begin in cell A34.</t>
  </si>
  <si>
    <t>blank</t>
  </si>
  <si>
    <r>
      <t>[2] Includes the net position of devolved taxes (Scottish Income Tax, Land and Buildings Transaction Tax, Scottish Landfill Tax, and Scottish Aggregates Tax) and devolved non-tax revenues (Fines, Forfeitures, and Fixed Penalties, and Proceeds of Crime</t>
    </r>
    <r>
      <rPr>
        <sz val="8"/>
        <rFont val="Helvetica"/>
        <scheme val="minor"/>
      </rPr>
      <t> </t>
    </r>
    <r>
      <rPr>
        <sz val="12"/>
        <rFont val="Helvetica"/>
        <scheme val="minor"/>
      </rPr>
      <t>), the devolved social security Block Grant Adjustments, reconciliations, resource borrowing plans, and Scotland Reserve resource drawdown plans. For more details, see Supplementary Figure S2.</t>
    </r>
    <r>
      <rPr>
        <sz val="12"/>
        <color rgb="FF000000"/>
        <rFont val="Helvetica"/>
        <scheme val="minor"/>
      </rPr>
      <t> 1</t>
    </r>
    <r>
      <rPr>
        <sz val="12"/>
        <rFont val="Helvetica"/>
        <scheme val="minor"/>
      </rPr>
      <t>.</t>
    </r>
  </si>
  <si>
    <t>[2] Repayments match those projected by the Scottish Government, the Scottish Government include a discretionary premium in its interest rate assumptions which is not reflected in the interest rates presented in this table"</t>
  </si>
  <si>
    <t>2025-26 [1]</t>
  </si>
  <si>
    <t xml:space="preserve">Spending by portfolio 2025-26 is the position at the Autumn Budget Revision adjusted for transfers which have not been baselined. </t>
  </si>
  <si>
    <r>
      <rPr>
        <b/>
        <sz val="12"/>
        <color rgb="FF000000"/>
        <rFont val="Helvetica"/>
      </rPr>
      <t xml:space="preserve">Resource funding </t>
    </r>
    <r>
      <rPr>
        <sz val="12"/>
        <color rgb="FF000000"/>
        <rFont val="Helvetica"/>
      </rPr>
      <t>[1]</t>
    </r>
  </si>
  <si>
    <r>
      <rPr>
        <b/>
        <sz val="12"/>
        <color rgb="FF000000"/>
        <rFont val="Helvetica"/>
      </rPr>
      <t>Resource funding for public services</t>
    </r>
    <r>
      <rPr>
        <sz val="12"/>
        <color rgb="FF000000"/>
        <rFont val="Helvetica"/>
      </rPr>
      <t xml:space="preserve"> [2]</t>
    </r>
  </si>
  <si>
    <t>[2] Resource funding less our current forecast of the cost of devolved social security spending.</t>
  </si>
  <si>
    <t>[1] Resource funding in 2025-26 is presented before adjusting for underspend additions to the Scotland Reserve.</t>
  </si>
  <si>
    <r>
      <rPr>
        <b/>
        <sz val="12"/>
        <color rgb="FF000000"/>
        <rFont val="Helvetica"/>
      </rPr>
      <t>Resource Funding</t>
    </r>
    <r>
      <rPr>
        <sz val="12"/>
        <color rgb="FF000000"/>
        <rFont val="Helvetica"/>
      </rPr>
      <t xml:space="preserve"> [2]</t>
    </r>
  </si>
  <si>
    <t>[2] Resource funding in 2025-26 is presented before adjusting for underspend additions to the Scotland Reserve.</t>
  </si>
  <si>
    <t>[5] Resource funding in 2025-26 is presented before adjusting for underspend additions to the Scotland Reserve.</t>
  </si>
  <si>
    <t>2025-26
ABR</t>
  </si>
  <si>
    <t>2026-27
Budget</t>
  </si>
  <si>
    <t>2025-26
reversing transfers
not baselined</t>
  </si>
  <si>
    <t>Difference between 2025-26 and 2028-29</t>
  </si>
  <si>
    <t>Repayments [1] [2]</t>
  </si>
  <si>
    <t>[2]  Consists of City Deals, Resource to Capital switch and Crown Estate revenues. For 2026-27 consists entirely of City Deals. For more details, see Supplementary Figure S2.9.</t>
  </si>
  <si>
    <t xml:space="preserve">Description of Figure 2.10: Bar chart showing the real term changes in portfolio spending plans between 2025-26 and 2028-29. The largest positive change applies to the Health and Social Care portfolio, followed by Social Justice. The Local Government portfolio experiences the largest negative change. </t>
  </si>
  <si>
    <t>Figure 2.4: Latest resource funding position and changes since June 2025</t>
  </si>
  <si>
    <t>[3] Includes the distributable amount of Non-Domestic Rates and other sources such as the UK Government’s Migrant Surcharge and Crown Estate revenues. For more details, see Supplementary Figure S2.1 and S2.2</t>
  </si>
  <si>
    <t>Figure 2.4: Latest resource funding position and changes since June 2025 [1]</t>
  </si>
  <si>
    <t>Real-terms growth
from 2025-26
(per cent)</t>
  </si>
  <si>
    <t>Real-terms growth
from 2025-26 reversing
transfers not baselined 
(per cent)</t>
  </si>
  <si>
    <t>Audit Scotland [1]</t>
  </si>
  <si>
    <t>[1] Figures revised on 11 February 2026. See the relevant tabs for further details.</t>
  </si>
  <si>
    <t>Figure 2.9: Resource spending by portfolios as share of total resource spending</t>
  </si>
  <si>
    <r>
      <t>Fiscal framework fundin</t>
    </r>
    <r>
      <rPr>
        <b/>
        <sz val="12"/>
        <rFont val="Helvetica"/>
        <scheme val="minor"/>
      </rPr>
      <t>g [2]</t>
    </r>
  </si>
  <si>
    <r>
      <t>Other sources</t>
    </r>
    <r>
      <rPr>
        <b/>
        <sz val="12"/>
        <rFont val="Helvetica"/>
        <scheme val="minor"/>
      </rPr>
      <t xml:space="preserve"> [3]</t>
    </r>
  </si>
  <si>
    <t>Resource funding available for discretionary spend [5]</t>
  </si>
  <si>
    <t xml:space="preserve">Figure revised on 11 February 2026. We have removed ‘and deducts the projected cost of servicing debt.’ from Footnote [3] as the projected cost of servicing debt is deducted further down in the table under borrowing costs. </t>
  </si>
  <si>
    <t>Figure 2.8: Resource spending by portfolio comparison between 2025-26 and 2026-27 with and without transfers not baselined [1]</t>
  </si>
  <si>
    <t>[1] Revision on 11/02/2026: Real-terms growth rate before and after reversing transfers not baselined has been changed from 6.7 per cent to 9.8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</si>
</sst>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0.0"/>
    <numFmt numFmtId="171" formatCode="0.0"/>
    <numFmt numFmtId="172" formatCode="#,##0.0_-;\-\ #,##0.0_-;_-* &quot;-&quot;_-;_-@_-"/>
    <numFmt numFmtId="173" formatCode="&quot;£&quot;#,##0.00"/>
    <numFmt numFmtId="174" formatCode="0.000"/>
    <numFmt numFmtId="175" formatCode="0.0000%"/>
    <numFmt numFmtId="176" formatCode="#,##0_ ;\-#,##0\ "/>
    <numFmt numFmtId="177" formatCode="#,##0.0000"/>
    <numFmt numFmtId="178" formatCode="&quot;£&quot;#,##0.0000"/>
    <numFmt numFmtId="179" formatCode="#,##0.000_-;\-\ #,##0.000_-;_-* &quot;-&quot;_-;_-@_-"/>
    <numFmt numFmtId="180" formatCode="&quot;£&quot;#,##0.0"/>
    <numFmt numFmtId="181" formatCode="0.00000"/>
    <numFmt numFmtId="182" formatCode="#,##0.000000000000"/>
    <numFmt numFmtId="183" formatCode="#,##0.000000000000000000"/>
    <numFmt numFmtId="184" formatCode="0.0000000000000"/>
    <numFmt numFmtId="185" formatCode="#,##0.000"/>
    <numFmt numFmtId="186" formatCode="#,##0.0000000000000000_ ;\-#,##0.0000000000000000\ "/>
  </numFmts>
  <fonts count="54"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9"/>
      <color rgb="FF2C2926"/>
      <name val="Helvetica"/>
    </font>
    <font>
      <sz val="11"/>
      <color rgb="FF2C2926"/>
      <name val="Helvetica"/>
    </font>
    <font>
      <sz val="8"/>
      <name val="Helvetica"/>
      <family val="2"/>
      <scheme val="minor"/>
    </font>
    <font>
      <sz val="10"/>
      <color theme="1"/>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b/>
      <sz val="14"/>
      <name val="Helvetica"/>
      <scheme val="minor"/>
    </font>
    <font>
      <sz val="12"/>
      <color theme="0"/>
      <name val="Helvetica"/>
      <family val="2"/>
      <scheme val="minor"/>
    </font>
    <font>
      <sz val="12"/>
      <name val="Arial"/>
      <family val="2"/>
    </font>
    <font>
      <sz val="11"/>
      <color theme="1" tint="4.9989318521683403E-2"/>
      <name val="Helvetica"/>
      <family val="2"/>
      <scheme val="minor"/>
    </font>
    <font>
      <b/>
      <sz val="18"/>
      <color theme="1"/>
      <name val="Helvetica"/>
    </font>
    <font>
      <b/>
      <sz val="12"/>
      <color rgb="FFFFFFFF"/>
      <name val="Helvetica"/>
    </font>
    <font>
      <b/>
      <sz val="12"/>
      <color rgb="FF000000"/>
      <name val="Helvetica"/>
    </font>
    <font>
      <sz val="12"/>
      <color rgb="FF000000"/>
      <name val="Helvetica"/>
    </font>
    <font>
      <sz val="12"/>
      <color rgb="FF2C2926"/>
      <name val="Helvetica"/>
    </font>
    <font>
      <sz val="8"/>
      <name val="Helvetica"/>
      <scheme val="minor"/>
    </font>
    <font>
      <sz val="10"/>
      <name val="Arial"/>
      <family val="2"/>
    </font>
    <font>
      <sz val="8"/>
      <name val="Arial"/>
      <family val="2"/>
    </font>
    <font>
      <sz val="12"/>
      <color rgb="FF000000"/>
      <name val="Helvetica"/>
      <scheme val="minor"/>
    </font>
    <font>
      <sz val="11"/>
      <color rgb="FF000000"/>
      <name val="Aptos Narrow"/>
      <family val="2"/>
    </font>
    <font>
      <b/>
      <sz val="12"/>
      <color rgb="FF000000"/>
      <name val="Helvetica"/>
      <family val="2"/>
    </font>
  </fonts>
  <fills count="40">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397E77"/>
        <bgColor indexed="64"/>
      </patternFill>
    </fill>
    <fill>
      <patternFill patternType="solid">
        <fgColor rgb="FFEDF7F6"/>
        <bgColor indexed="64"/>
      </patternFill>
    </fill>
    <fill>
      <patternFill patternType="solid">
        <fgColor rgb="FFFFFFFF"/>
        <bgColor indexed="64"/>
      </patternFill>
    </fill>
    <fill>
      <patternFill patternType="solid">
        <fgColor rgb="FFF5FAF9"/>
        <bgColor indexed="64"/>
      </patternFill>
    </fill>
  </fills>
  <borders count="29">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right style="thin">
        <color theme="0"/>
      </right>
      <top/>
      <bottom/>
      <diagonal/>
    </border>
    <border>
      <left/>
      <right/>
      <top style="thin">
        <color theme="6" tint="-0.24994659260841701"/>
      </top>
      <bottom/>
      <diagonal/>
    </border>
    <border>
      <left/>
      <right/>
      <top/>
      <bottom style="thin">
        <color rgb="FF39A095"/>
      </bottom>
      <diagonal/>
    </border>
    <border>
      <left style="thin">
        <color theme="0"/>
      </left>
      <right style="medium">
        <color theme="0"/>
      </right>
      <top/>
      <bottom/>
      <diagonal/>
    </border>
    <border>
      <left style="medium">
        <color theme="0"/>
      </left>
      <right style="thin">
        <color theme="0"/>
      </right>
      <top/>
      <bottom/>
      <diagonal/>
    </border>
    <border>
      <left/>
      <right style="medium">
        <color rgb="FFFFFFFF"/>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bottom style="thin">
        <color theme="6" tint="-0.249977111117893"/>
      </bottom>
      <diagonal/>
    </border>
    <border>
      <left style="thin">
        <color theme="0" tint="-0.14999847407452621"/>
      </left>
      <right/>
      <top/>
      <bottom style="thin">
        <color theme="6" tint="-0.249977111117893"/>
      </bottom>
      <diagonal/>
    </border>
    <border>
      <left style="thick">
        <color rgb="FFFFFFFF"/>
      </left>
      <right style="thin">
        <color theme="0" tint="-0.249977111117893"/>
      </right>
      <top/>
      <bottom/>
      <diagonal/>
    </border>
    <border>
      <left style="thin">
        <color theme="0" tint="-0.14999847407452621"/>
      </left>
      <right/>
      <top style="thin">
        <color theme="6" tint="-0.249977111117893"/>
      </top>
      <bottom/>
      <diagonal/>
    </border>
    <border>
      <left style="thin">
        <color theme="0" tint="-0.24994659260841701"/>
      </left>
      <right style="thin">
        <color theme="0" tint="-0.24994659260841701"/>
      </right>
      <top style="thin">
        <color theme="6" tint="-0.24994659260841701"/>
      </top>
      <bottom style="thin">
        <color rgb="FF397E77"/>
      </bottom>
      <diagonal/>
    </border>
    <border>
      <left style="thin">
        <color theme="0" tint="-0.24994659260841701"/>
      </left>
      <right/>
      <top style="thin">
        <color theme="6" tint="-0.24994659260841701"/>
      </top>
      <bottom style="thin">
        <color rgb="FF397E77"/>
      </bottom>
      <diagonal/>
    </border>
    <border>
      <left/>
      <right/>
      <top style="thin">
        <color theme="6" tint="-0.24994659260841701"/>
      </top>
      <bottom style="thin">
        <color theme="6" tint="-0.24994659260841701"/>
      </bottom>
      <diagonal/>
    </border>
    <border>
      <left/>
      <right style="thin">
        <color theme="0" tint="-0.14999847407452621"/>
      </right>
      <top style="thin">
        <color theme="6" tint="-0.249977111117893"/>
      </top>
      <bottom/>
      <diagonal/>
    </border>
    <border>
      <left style="thin">
        <color theme="0" tint="-0.14999847407452621"/>
      </left>
      <right style="thin">
        <color theme="0" tint="-0.14999847407452621"/>
      </right>
      <top style="thin">
        <color theme="6" tint="-0.249977111117893"/>
      </top>
      <bottom/>
      <diagonal/>
    </border>
    <border>
      <left/>
      <right/>
      <top style="thin">
        <color theme="6" tint="-0.249977111117893"/>
      </top>
      <bottom/>
      <diagonal/>
    </border>
    <border>
      <left/>
      <right/>
      <top/>
      <bottom style="thin">
        <color theme="6" tint="-0.24994659260841701"/>
      </bottom>
      <diagonal/>
    </border>
  </borders>
  <cellStyleXfs count="53">
    <xf numFmtId="0" fontId="0" fillId="0" borderId="0">
      <alignment horizontal="left" vertical="center"/>
    </xf>
    <xf numFmtId="3" fontId="37" fillId="0" borderId="0" applyFill="0" applyBorder="0" applyProtection="0">
      <alignment horizontal="right"/>
    </xf>
    <xf numFmtId="0" fontId="33" fillId="0" borderId="0" applyNumberFormat="0" applyFill="0" applyBorder="0" applyProtection="0">
      <alignment horizontal="left" vertical="center"/>
    </xf>
    <xf numFmtId="3" fontId="35" fillId="0" borderId="0" applyFill="0" applyBorder="0" applyAlignment="0" applyProtection="0"/>
    <xf numFmtId="0" fontId="34" fillId="0" borderId="0" applyNumberFormat="0" applyFill="0" applyProtection="0">
      <alignment horizontal="left" vertical="center"/>
    </xf>
    <xf numFmtId="0" fontId="12" fillId="0" borderId="0" applyNumberFormat="0" applyFill="0" applyProtection="0">
      <alignment horizontal="left" vertical="center"/>
    </xf>
    <xf numFmtId="0" fontId="11" fillId="0" borderId="2" applyNumberFormat="0" applyFill="0" applyAlignment="0" applyProtection="0"/>
    <xf numFmtId="0" fontId="13" fillId="0" borderId="1" applyNumberFormat="0" applyFill="0" applyAlignment="0" applyProtection="0"/>
    <xf numFmtId="0" fontId="17" fillId="2" borderId="3" applyNumberFormat="0" applyAlignment="0" applyProtection="0"/>
    <xf numFmtId="0" fontId="18" fillId="0" borderId="0" applyNumberFormat="0" applyFill="0" applyBorder="0" applyAlignment="0" applyProtection="0">
      <alignment horizontal="left" vertical="center"/>
    </xf>
    <xf numFmtId="165"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4" applyNumberFormat="0" applyAlignment="0" applyProtection="0"/>
    <xf numFmtId="0" fontId="25" fillId="2" borderId="4" applyNumberFormat="0" applyAlignment="0" applyProtection="0"/>
    <xf numFmtId="0" fontId="26" fillId="0" borderId="5" applyNumberFormat="0" applyFill="0" applyAlignment="0" applyProtection="0"/>
    <xf numFmtId="0" fontId="27" fillId="9" borderId="6" applyNumberFormat="0" applyAlignment="0" applyProtection="0"/>
    <xf numFmtId="0" fontId="28" fillId="0" borderId="0" applyNumberFormat="0" applyFill="0" applyBorder="0" applyAlignment="0" applyProtection="0"/>
    <xf numFmtId="0" fontId="13" fillId="10" borderId="7" applyNumberFormat="0" applyFont="0" applyAlignment="0" applyProtection="0"/>
    <xf numFmtId="0" fontId="29" fillId="0" borderId="0" applyNumberFormat="0" applyFill="0" applyBorder="0" applyAlignment="0" applyProtection="0"/>
    <xf numFmtId="0" fontId="30"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 fillId="4" borderId="0">
      <alignment horizontal="left" vertical="center"/>
    </xf>
    <xf numFmtId="0" fontId="12" fillId="3" borderId="0">
      <alignment horizontal="left" vertical="center"/>
    </xf>
    <xf numFmtId="0" fontId="12" fillId="35" borderId="0">
      <alignment horizontal="left" vertical="center"/>
    </xf>
    <xf numFmtId="9" fontId="1" fillId="0" borderId="0" applyFont="0" applyFill="0" applyBorder="0" applyAlignment="0" applyProtection="0"/>
  </cellStyleXfs>
  <cellXfs count="206">
    <xf numFmtId="0" fontId="0" fillId="0" borderId="0" xfId="0">
      <alignment horizontal="left" vertical="center"/>
    </xf>
    <xf numFmtId="0" fontId="5" fillId="0" borderId="0" xfId="2" applyFont="1" applyFill="1" applyAlignment="1"/>
    <xf numFmtId="0" fontId="34" fillId="0" borderId="0" xfId="4" applyFill="1">
      <alignment horizontal="left" vertical="center"/>
    </xf>
    <xf numFmtId="0" fontId="3" fillId="0" borderId="0" xfId="0" applyFont="1">
      <alignment horizontal="left" vertical="center"/>
    </xf>
    <xf numFmtId="0" fontId="14" fillId="0" borderId="0" xfId="0" applyFont="1">
      <alignment horizontal="left" vertical="center"/>
    </xf>
    <xf numFmtId="166" fontId="8" fillId="0" borderId="0" xfId="1" applyNumberFormat="1" applyFont="1" applyFill="1" applyBorder="1" applyAlignment="1">
      <alignment horizontal="right" vertical="center"/>
    </xf>
    <xf numFmtId="0" fontId="16" fillId="0" borderId="0" xfId="0" applyFont="1">
      <alignment horizontal="left" vertical="center"/>
    </xf>
    <xf numFmtId="0" fontId="31" fillId="0" borderId="0" xfId="0" applyFont="1">
      <alignment horizontal="left" vertical="center"/>
    </xf>
    <xf numFmtId="0" fontId="12" fillId="3" borderId="0" xfId="50">
      <alignment horizontal="left" vertical="center"/>
    </xf>
    <xf numFmtId="0" fontId="33" fillId="0" borderId="0" xfId="2" quotePrefix="1" applyFill="1" applyBorder="1">
      <alignment horizontal="left" vertical="center"/>
    </xf>
    <xf numFmtId="0" fontId="33" fillId="0" borderId="0" xfId="2">
      <alignment horizontal="left" vertical="center"/>
    </xf>
    <xf numFmtId="0" fontId="36" fillId="0" borderId="0" xfId="0" applyFont="1" applyAlignment="1">
      <alignment horizontal="center" vertical="center"/>
    </xf>
    <xf numFmtId="0" fontId="8" fillId="0" borderId="0" xfId="0" applyFont="1">
      <alignment horizontal="left" vertical="center"/>
    </xf>
    <xf numFmtId="3" fontId="37" fillId="0" borderId="0" xfId="1" applyFill="1" applyBorder="1" applyAlignment="1">
      <alignment horizontal="right" vertical="center"/>
    </xf>
    <xf numFmtId="0" fontId="10" fillId="0" borderId="0" xfId="0" applyFont="1">
      <alignment horizontal="left" vertical="center"/>
    </xf>
    <xf numFmtId="0" fontId="0" fillId="0" borderId="0" xfId="0" applyAlignment="1" applyProtection="1">
      <alignment vertical="center"/>
      <protection locked="0"/>
    </xf>
    <xf numFmtId="0" fontId="0" fillId="0" borderId="0" xfId="0" applyAlignment="1">
      <alignment vertical="center"/>
    </xf>
    <xf numFmtId="0" fontId="7" fillId="0" borderId="0" xfId="0" applyFont="1" applyAlignment="1">
      <alignment vertical="top" wrapText="1"/>
    </xf>
    <xf numFmtId="168" fontId="7" fillId="0" borderId="0" xfId="0" applyNumberFormat="1" applyFont="1" applyAlignment="1">
      <alignment vertical="top" wrapText="1"/>
    </xf>
    <xf numFmtId="0" fontId="38" fillId="0" borderId="0" xfId="0" applyFont="1">
      <alignment horizontal="lef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3" fontId="37" fillId="0" borderId="0" xfId="1" applyBorder="1" applyAlignment="1">
      <alignment horizontal="right" vertical="center"/>
    </xf>
    <xf numFmtId="9" fontId="37" fillId="0" borderId="0" xfId="1" applyNumberFormat="1" applyFill="1" applyBorder="1" applyAlignment="1">
      <alignment horizontal="right" vertical="center"/>
    </xf>
    <xf numFmtId="0" fontId="7" fillId="0" borderId="0" xfId="0" applyFont="1" applyAlignment="1">
      <alignment vertical="center" wrapText="1"/>
    </xf>
    <xf numFmtId="3" fontId="0" fillId="0" borderId="0" xfId="1" applyFont="1" applyAlignment="1">
      <alignment horizontal="right" vertical="center"/>
    </xf>
    <xf numFmtId="0" fontId="40" fillId="0" borderId="0" xfId="0" applyFont="1">
      <alignment horizontal="left" vertical="center"/>
    </xf>
    <xf numFmtId="3" fontId="0" fillId="0" borderId="0" xfId="0" applyNumberFormat="1">
      <alignment horizontal="left" vertical="center"/>
    </xf>
    <xf numFmtId="171" fontId="0" fillId="0" borderId="0" xfId="0" applyNumberFormat="1">
      <alignment horizontal="left"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15" fillId="0" borderId="0" xfId="0" applyFont="1">
      <alignment horizontal="left" vertical="center"/>
    </xf>
    <xf numFmtId="0" fontId="0" fillId="0" borderId="0" xfId="0" applyAlignment="1" applyProtection="1">
      <alignment horizontal="center" vertical="center"/>
      <protection locked="0"/>
    </xf>
    <xf numFmtId="1" fontId="0" fillId="0" borderId="0" xfId="0" applyNumberFormat="1" applyAlignment="1">
      <alignment vertical="center"/>
    </xf>
    <xf numFmtId="3" fontId="3" fillId="0" borderId="0" xfId="0" applyNumberFormat="1" applyFont="1">
      <alignment horizontal="left" vertical="center"/>
    </xf>
    <xf numFmtId="10" fontId="3" fillId="0" borderId="0" xfId="0" applyNumberFormat="1" applyFont="1">
      <alignment horizontal="left" vertical="center"/>
    </xf>
    <xf numFmtId="3" fontId="12" fillId="3" borderId="0" xfId="1" applyFont="1" applyFill="1" applyAlignment="1">
      <alignment horizontal="right" vertical="center"/>
    </xf>
    <xf numFmtId="173" fontId="3" fillId="0" borderId="0" xfId="0" applyNumberFormat="1" applyFont="1">
      <alignment horizontal="left" vertical="center"/>
    </xf>
    <xf numFmtId="174" fontId="3" fillId="0" borderId="0" xfId="0" applyNumberFormat="1" applyFont="1">
      <alignment horizontal="left" vertical="center"/>
    </xf>
    <xf numFmtId="3" fontId="38" fillId="0" borderId="0" xfId="1" applyFont="1" applyFill="1" applyBorder="1" applyAlignment="1">
      <alignment horizontal="right" vertical="center"/>
    </xf>
    <xf numFmtId="3" fontId="7" fillId="0" borderId="0" xfId="0" applyNumberFormat="1" applyFont="1" applyAlignment="1">
      <alignment vertical="center" wrapText="1"/>
    </xf>
    <xf numFmtId="170" fontId="0" fillId="0" borderId="0" xfId="1" applyNumberFormat="1" applyFont="1" applyAlignment="1">
      <alignment horizontal="right" vertical="center"/>
    </xf>
    <xf numFmtId="166" fontId="8" fillId="0" borderId="0" xfId="1" applyNumberFormat="1" applyFont="1" applyAlignment="1">
      <alignment horizontal="right" vertical="center"/>
    </xf>
    <xf numFmtId="9" fontId="0" fillId="0" borderId="0" xfId="1" applyNumberFormat="1" applyFont="1" applyAlignment="1">
      <alignment horizontal="right" vertical="center"/>
    </xf>
    <xf numFmtId="0" fontId="11" fillId="0" borderId="8" xfId="0" applyFont="1" applyBorder="1" applyAlignment="1">
      <alignment horizontal="center" vertical="center" wrapText="1"/>
    </xf>
    <xf numFmtId="171" fontId="0" fillId="0" borderId="0" xfId="1" applyNumberFormat="1" applyFont="1" applyAlignment="1">
      <alignment horizontal="right" vertical="center"/>
    </xf>
    <xf numFmtId="167" fontId="8" fillId="0" borderId="0" xfId="1" applyNumberFormat="1" applyFont="1" applyFill="1" applyBorder="1" applyAlignment="1">
      <alignment horizontal="right" vertical="center"/>
    </xf>
    <xf numFmtId="172" fontId="8" fillId="0" borderId="0" xfId="1" applyNumberFormat="1" applyFont="1" applyFill="1" applyBorder="1" applyAlignment="1">
      <alignment horizontal="right" vertical="center"/>
    </xf>
    <xf numFmtId="0" fontId="41" fillId="0" borderId="0" xfId="0" applyFont="1">
      <alignment horizontal="left" vertical="center"/>
    </xf>
    <xf numFmtId="176" fontId="0" fillId="0" borderId="0" xfId="0" applyNumberFormat="1">
      <alignment horizontal="left" vertical="center"/>
    </xf>
    <xf numFmtId="170" fontId="3" fillId="0" borderId="0" xfId="0" applyNumberFormat="1" applyFont="1">
      <alignment horizontal="left" vertical="center"/>
    </xf>
    <xf numFmtId="1" fontId="0" fillId="0" borderId="0" xfId="0" applyNumberFormat="1">
      <alignment horizontal="left" vertical="center"/>
    </xf>
    <xf numFmtId="0" fontId="12" fillId="0" borderId="0" xfId="0" applyFont="1">
      <alignment horizontal="left" vertical="center"/>
    </xf>
    <xf numFmtId="0" fontId="32" fillId="0" borderId="0" xfId="0" applyFont="1" applyAlignment="1">
      <alignment vertical="center"/>
    </xf>
    <xf numFmtId="0" fontId="33" fillId="0" borderId="0" xfId="2" applyFill="1" applyBorder="1">
      <alignment horizontal="left" vertical="center"/>
    </xf>
    <xf numFmtId="0" fontId="44" fillId="36" borderId="14" xfId="0" applyFont="1" applyFill="1" applyBorder="1" applyAlignment="1">
      <alignment horizontal="left" vertical="center" wrapText="1"/>
    </xf>
    <xf numFmtId="0" fontId="44" fillId="36" borderId="14" xfId="0" applyFont="1" applyFill="1" applyBorder="1" applyAlignment="1">
      <alignment horizontal="center" vertical="center" wrapText="1"/>
    </xf>
    <xf numFmtId="178" fontId="12" fillId="0" borderId="0" xfId="1" applyNumberFormat="1" applyFont="1" applyFill="1" applyBorder="1" applyAlignment="1">
      <alignment horizontal="right" vertical="center"/>
    </xf>
    <xf numFmtId="168" fontId="7" fillId="0" borderId="0" xfId="0" applyNumberFormat="1" applyFont="1" applyAlignment="1">
      <alignment vertical="center" wrapText="1"/>
    </xf>
    <xf numFmtId="0" fontId="32" fillId="0" borderId="0" xfId="0" applyFont="1">
      <alignment horizontal="left" vertical="center"/>
    </xf>
    <xf numFmtId="2" fontId="42" fillId="0" borderId="0" xfId="0" applyNumberFormat="1" applyFont="1" applyAlignment="1">
      <alignment horizontal="center" vertical="center"/>
    </xf>
    <xf numFmtId="0" fontId="0" fillId="0" borderId="0" xfId="0" applyProtection="1">
      <alignment horizontal="left" vertical="center"/>
      <protection locked="0"/>
    </xf>
    <xf numFmtId="10" fontId="42" fillId="0" borderId="0" xfId="0" applyNumberFormat="1" applyFont="1" applyAlignment="1">
      <alignment horizontal="center" vertical="center"/>
    </xf>
    <xf numFmtId="2" fontId="0" fillId="0" borderId="0" xfId="0" applyNumberFormat="1" applyAlignment="1">
      <alignment vertical="center"/>
    </xf>
    <xf numFmtId="2" fontId="0" fillId="0" borderId="0" xfId="0" applyNumberFormat="1" applyAlignment="1">
      <alignment horizontal="center" vertical="center"/>
    </xf>
    <xf numFmtId="0" fontId="33" fillId="0" borderId="0" xfId="2" applyFill="1">
      <alignment horizontal="left" vertical="center"/>
    </xf>
    <xf numFmtId="1" fontId="10" fillId="0" borderId="0" xfId="0" applyNumberFormat="1" applyFont="1">
      <alignment horizontal="left" vertical="center"/>
    </xf>
    <xf numFmtId="10" fontId="10" fillId="0" borderId="0" xfId="0" applyNumberFormat="1" applyFont="1">
      <alignment horizontal="left" vertical="center"/>
    </xf>
    <xf numFmtId="0" fontId="43" fillId="0" borderId="0" xfId="0" applyFont="1">
      <alignment horizontal="left" vertical="center"/>
    </xf>
    <xf numFmtId="178" fontId="0" fillId="0" borderId="0" xfId="0" applyNumberFormat="1">
      <alignment horizontal="left" vertical="center"/>
    </xf>
    <xf numFmtId="0" fontId="0" fillId="38" borderId="0" xfId="0" applyFill="1">
      <alignment horizontal="left" vertical="center"/>
    </xf>
    <xf numFmtId="171" fontId="0" fillId="0" borderId="0" xfId="0" applyNumberFormat="1" applyAlignment="1">
      <alignment vertical="center"/>
    </xf>
    <xf numFmtId="49" fontId="46" fillId="37" borderId="0" xfId="0" applyNumberFormat="1" applyFont="1" applyFill="1" applyAlignment="1">
      <alignment horizontal="left" vertical="center" wrapText="1"/>
    </xf>
    <xf numFmtId="0" fontId="46" fillId="37" borderId="0" xfId="0" applyFont="1" applyFill="1" applyAlignment="1">
      <alignment horizontal="left" vertical="center" wrapText="1"/>
    </xf>
    <xf numFmtId="176" fontId="47" fillId="37" borderId="17" xfId="1" applyNumberFormat="1" applyFont="1" applyFill="1" applyBorder="1" applyAlignment="1">
      <alignment horizontal="right" vertical="center" wrapText="1"/>
    </xf>
    <xf numFmtId="3" fontId="46" fillId="37" borderId="17" xfId="0" applyNumberFormat="1" applyFont="1" applyFill="1" applyBorder="1" applyAlignment="1">
      <alignment horizontal="right" vertical="center" wrapText="1"/>
    </xf>
    <xf numFmtId="176" fontId="46" fillId="37" borderId="0" xfId="0" applyNumberFormat="1" applyFont="1" applyFill="1" applyAlignment="1">
      <alignment horizontal="right" vertical="center" wrapText="1"/>
    </xf>
    <xf numFmtId="176" fontId="46" fillId="37" borderId="15" xfId="0" applyNumberFormat="1" applyFont="1" applyFill="1" applyBorder="1" applyAlignment="1">
      <alignment horizontal="right" vertical="center" wrapText="1"/>
    </xf>
    <xf numFmtId="17" fontId="31" fillId="0" borderId="0" xfId="0" applyNumberFormat="1" applyFont="1" applyAlignment="1">
      <alignment horizontal="left" vertical="center" wrapText="1"/>
    </xf>
    <xf numFmtId="3" fontId="31" fillId="0" borderId="0" xfId="0" applyNumberFormat="1" applyFont="1" applyAlignment="1">
      <alignment horizontal="right" vertical="center" wrapText="1"/>
    </xf>
    <xf numFmtId="3" fontId="31" fillId="0" borderId="16" xfId="0" applyNumberFormat="1" applyFont="1" applyBorder="1" applyAlignment="1">
      <alignment horizontal="right" vertical="center" wrapText="1"/>
    </xf>
    <xf numFmtId="3" fontId="31" fillId="0" borderId="17" xfId="0" applyNumberFormat="1" applyFont="1" applyBorder="1" applyAlignment="1">
      <alignment horizontal="right" vertical="center" wrapText="1"/>
    </xf>
    <xf numFmtId="176" fontId="46" fillId="37" borderId="16" xfId="0" applyNumberFormat="1" applyFont="1" applyFill="1" applyBorder="1" applyAlignment="1">
      <alignment horizontal="right" vertical="center" wrapText="1"/>
    </xf>
    <xf numFmtId="176" fontId="46" fillId="37" borderId="17" xfId="0" applyNumberFormat="1" applyFont="1" applyFill="1" applyBorder="1" applyAlignment="1">
      <alignment horizontal="right" vertical="center" wrapText="1"/>
    </xf>
    <xf numFmtId="3" fontId="31" fillId="0" borderId="15" xfId="0" applyNumberFormat="1" applyFont="1" applyBorder="1" applyAlignment="1">
      <alignment horizontal="right" vertical="center" wrapText="1"/>
    </xf>
    <xf numFmtId="17" fontId="31" fillId="0" borderId="18" xfId="0" applyNumberFormat="1" applyFont="1" applyBorder="1" applyAlignment="1">
      <alignment horizontal="left" vertical="center" wrapText="1"/>
    </xf>
    <xf numFmtId="3" fontId="31" fillId="0" borderId="19" xfId="0" applyNumberFormat="1" applyFont="1" applyBorder="1" applyAlignment="1">
      <alignment horizontal="right" vertical="center" wrapText="1"/>
    </xf>
    <xf numFmtId="3" fontId="46" fillId="38" borderId="19" xfId="0" applyNumberFormat="1" applyFont="1" applyFill="1" applyBorder="1" applyAlignment="1">
      <alignment horizontal="right" vertical="center" wrapText="1"/>
    </xf>
    <xf numFmtId="0" fontId="44" fillId="36" borderId="0" xfId="0" applyFont="1" applyFill="1" applyAlignment="1">
      <alignment horizontal="center" vertical="center" wrapText="1"/>
    </xf>
    <xf numFmtId="0" fontId="44" fillId="36" borderId="20" xfId="0" applyFont="1" applyFill="1" applyBorder="1" applyAlignment="1">
      <alignment horizontal="center" vertical="center" wrapText="1"/>
    </xf>
    <xf numFmtId="176" fontId="46" fillId="37" borderId="21" xfId="0" applyNumberFormat="1" applyFont="1" applyFill="1" applyBorder="1" applyAlignment="1">
      <alignment horizontal="right" vertical="center" wrapText="1"/>
    </xf>
    <xf numFmtId="172" fontId="8" fillId="0" borderId="0" xfId="1" applyNumberFormat="1" applyFont="1" applyAlignment="1">
      <alignment horizontal="right" vertical="center"/>
    </xf>
    <xf numFmtId="167" fontId="8" fillId="0" borderId="0" xfId="1" applyNumberFormat="1" applyFont="1" applyAlignment="1">
      <alignment horizontal="right" vertical="center"/>
    </xf>
    <xf numFmtId="179" fontId="8" fillId="0" borderId="0" xfId="1" applyNumberFormat="1" applyFont="1" applyFill="1" applyBorder="1" applyAlignment="1">
      <alignment horizontal="right" vertical="center"/>
    </xf>
    <xf numFmtId="179" fontId="8" fillId="0" borderId="0" xfId="1" applyNumberFormat="1" applyFont="1" applyAlignment="1">
      <alignment horizontal="right" vertical="center"/>
    </xf>
    <xf numFmtId="170" fontId="38" fillId="0" borderId="0" xfId="1" applyNumberFormat="1" applyFont="1" applyFill="1" applyAlignment="1">
      <alignment horizontal="right" vertical="center"/>
    </xf>
    <xf numFmtId="3" fontId="12" fillId="0" borderId="10" xfId="1" applyFont="1" applyBorder="1" applyAlignment="1">
      <alignment horizontal="right" vertical="center"/>
    </xf>
    <xf numFmtId="0" fontId="39" fillId="0" borderId="0" xfId="4" applyFont="1" applyFill="1">
      <alignment horizontal="left" vertical="center"/>
    </xf>
    <xf numFmtId="1" fontId="12" fillId="3" borderId="0" xfId="50" applyNumberFormat="1" applyAlignment="1">
      <alignment horizontal="right" vertical="center"/>
    </xf>
    <xf numFmtId="0" fontId="0" fillId="0" borderId="15" xfId="0" applyBorder="1">
      <alignment horizontal="left" vertical="center"/>
    </xf>
    <xf numFmtId="170" fontId="14" fillId="0" borderId="0" xfId="0" applyNumberFormat="1" applyFont="1">
      <alignment horizontal="left" vertical="center"/>
    </xf>
    <xf numFmtId="0" fontId="10" fillId="0" borderId="0" xfId="0" applyFont="1" applyAlignment="1">
      <alignment vertical="center"/>
    </xf>
    <xf numFmtId="167" fontId="8" fillId="0" borderId="0" xfId="1" applyNumberFormat="1" applyFont="1" applyFill="1" applyAlignment="1">
      <alignment horizontal="right" vertical="center"/>
    </xf>
    <xf numFmtId="172" fontId="8" fillId="0" borderId="0" xfId="1" applyNumberFormat="1" applyFont="1" applyFill="1" applyAlignment="1">
      <alignment horizontal="right" vertical="center"/>
    </xf>
    <xf numFmtId="171" fontId="3" fillId="0" borderId="0" xfId="0" applyNumberFormat="1" applyFont="1">
      <alignment horizontal="left" vertical="center"/>
    </xf>
    <xf numFmtId="3" fontId="12" fillId="0" borderId="10" xfId="1" applyFont="1" applyBorder="1" applyAlignment="1">
      <alignment horizontal="left" vertical="center"/>
    </xf>
    <xf numFmtId="180" fontId="3" fillId="0" borderId="0" xfId="0" applyNumberFormat="1" applyFont="1">
      <alignment horizontal="left" vertical="center"/>
    </xf>
    <xf numFmtId="4" fontId="3" fillId="0" borderId="0" xfId="0" applyNumberFormat="1" applyFont="1">
      <alignment horizontal="left" vertical="center"/>
    </xf>
    <xf numFmtId="181" fontId="3" fillId="0" borderId="0" xfId="0" applyNumberFormat="1" applyFont="1">
      <alignment horizontal="left" vertical="center"/>
    </xf>
    <xf numFmtId="182" fontId="0" fillId="0" borderId="0" xfId="0" applyNumberFormat="1">
      <alignment horizontal="left" vertical="center"/>
    </xf>
    <xf numFmtId="183" fontId="3" fillId="0" borderId="0" xfId="0" applyNumberFormat="1" applyFont="1">
      <alignment horizontal="left" vertical="center"/>
    </xf>
    <xf numFmtId="3" fontId="46" fillId="0" borderId="0" xfId="0" applyNumberFormat="1" applyFont="1" applyAlignment="1">
      <alignment horizontal="right" vertical="center" wrapText="1"/>
    </xf>
    <xf numFmtId="176" fontId="46" fillId="0" borderId="0" xfId="0" applyNumberFormat="1" applyFont="1" applyAlignment="1">
      <alignment horizontal="right" vertical="center" wrapText="1"/>
    </xf>
    <xf numFmtId="184" fontId="0" fillId="0" borderId="0" xfId="0" applyNumberFormat="1">
      <alignment horizontal="left" vertical="center"/>
    </xf>
    <xf numFmtId="171" fontId="0" fillId="0" borderId="0" xfId="1" applyNumberFormat="1" applyFont="1" applyBorder="1" applyAlignment="1">
      <alignment horizontal="right" vertical="center"/>
    </xf>
    <xf numFmtId="2" fontId="0" fillId="0" borderId="0" xfId="1" applyNumberFormat="1" applyFont="1" applyFill="1" applyBorder="1" applyAlignment="1">
      <alignment horizontal="right" vertical="center"/>
    </xf>
    <xf numFmtId="2" fontId="0" fillId="0" borderId="0" xfId="0" applyNumberFormat="1">
      <alignment horizontal="left" vertical="center"/>
    </xf>
    <xf numFmtId="171" fontId="0" fillId="38" borderId="0" xfId="0" applyNumberFormat="1" applyFill="1">
      <alignment horizontal="left" vertical="center"/>
    </xf>
    <xf numFmtId="0" fontId="0" fillId="37" borderId="0" xfId="0" applyFill="1">
      <alignment horizontal="left" vertical="center"/>
    </xf>
    <xf numFmtId="0" fontId="45" fillId="3" borderId="0" xfId="0" applyFont="1" applyFill="1" applyAlignment="1">
      <alignment vertical="center" wrapText="1"/>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34" fillId="38" borderId="0" xfId="4" applyFill="1">
      <alignment horizontal="left" vertical="center"/>
    </xf>
    <xf numFmtId="0" fontId="3" fillId="38" borderId="0" xfId="0" applyFont="1" applyFill="1">
      <alignment horizontal="left" vertical="center"/>
    </xf>
    <xf numFmtId="0" fontId="12" fillId="38" borderId="0" xfId="0" applyFont="1" applyFill="1">
      <alignment horizontal="left" vertical="center"/>
    </xf>
    <xf numFmtId="0" fontId="8" fillId="38" borderId="0" xfId="0" applyFont="1" applyFill="1">
      <alignment horizontal="left" vertical="center"/>
    </xf>
    <xf numFmtId="172" fontId="8" fillId="38" borderId="0" xfId="1" applyNumberFormat="1" applyFont="1" applyFill="1" applyAlignment="1">
      <alignment horizontal="right" vertical="center"/>
    </xf>
    <xf numFmtId="0" fontId="7" fillId="38" borderId="0" xfId="0" applyFont="1" applyFill="1" applyAlignment="1">
      <alignment vertical="center" wrapText="1"/>
    </xf>
    <xf numFmtId="167" fontId="8" fillId="38" borderId="0" xfId="1" applyNumberFormat="1" applyFont="1" applyFill="1" applyAlignment="1">
      <alignment horizontal="right" vertical="center"/>
    </xf>
    <xf numFmtId="168" fontId="7" fillId="38" borderId="0" xfId="0" applyNumberFormat="1" applyFont="1" applyFill="1" applyAlignment="1">
      <alignment vertical="center" wrapText="1"/>
    </xf>
    <xf numFmtId="0" fontId="50" fillId="0" borderId="0" xfId="0" applyFont="1">
      <alignment horizontal="left" vertical="center"/>
    </xf>
    <xf numFmtId="0" fontId="49" fillId="0" borderId="0" xfId="0" applyFont="1">
      <alignment horizontal="left" vertical="center"/>
    </xf>
    <xf numFmtId="0" fontId="52" fillId="0" borderId="0" xfId="0" applyFont="1" applyAlignment="1"/>
    <xf numFmtId="9" fontId="0" fillId="0" borderId="0" xfId="52" applyFont="1" applyAlignment="1">
      <alignment horizontal="right" vertical="center"/>
    </xf>
    <xf numFmtId="1" fontId="15" fillId="0" borderId="0" xfId="0" applyNumberFormat="1" applyFont="1">
      <alignment horizontal="left" vertical="center"/>
    </xf>
    <xf numFmtId="0" fontId="6" fillId="0" borderId="0" xfId="0" applyFont="1">
      <alignment horizontal="left" vertical="center"/>
    </xf>
    <xf numFmtId="0" fontId="4" fillId="0" borderId="0" xfId="0" applyFont="1">
      <alignment horizontal="left" vertical="center"/>
    </xf>
    <xf numFmtId="175" fontId="0" fillId="0" borderId="0" xfId="1" applyNumberFormat="1" applyFont="1" applyBorder="1" applyAlignment="1">
      <alignment horizontal="right" vertical="center"/>
    </xf>
    <xf numFmtId="2" fontId="3" fillId="0" borderId="0" xfId="0" applyNumberFormat="1" applyFont="1">
      <alignment horizontal="left" vertical="center"/>
    </xf>
    <xf numFmtId="169" fontId="0" fillId="0" borderId="0" xfId="52" applyNumberFormat="1" applyFont="1" applyAlignment="1">
      <alignment horizontal="right" vertical="center"/>
    </xf>
    <xf numFmtId="185" fontId="0" fillId="0" borderId="0" xfId="0" applyNumberFormat="1">
      <alignment horizontal="left" vertical="center"/>
    </xf>
    <xf numFmtId="3" fontId="12" fillId="0" borderId="0" xfId="1" applyFont="1" applyFill="1" applyBorder="1" applyAlignment="1">
      <alignment horizontal="right" vertical="center"/>
    </xf>
    <xf numFmtId="3" fontId="38" fillId="37" borderId="0" xfId="1" applyFont="1" applyFill="1" applyBorder="1" applyAlignment="1">
      <alignment horizontal="left" vertical="center"/>
    </xf>
    <xf numFmtId="0" fontId="15" fillId="0" borderId="22" xfId="0" applyFont="1" applyBorder="1">
      <alignment horizontal="left" vertical="center"/>
    </xf>
    <xf numFmtId="3" fontId="0" fillId="39" borderId="0" xfId="1" applyFont="1" applyFill="1" applyAlignment="1">
      <alignment horizontal="right" vertical="center"/>
    </xf>
    <xf numFmtId="1" fontId="0" fillId="0" borderId="0" xfId="1" applyNumberFormat="1" applyFont="1" applyAlignment="1">
      <alignment horizontal="right" vertical="center"/>
    </xf>
    <xf numFmtId="170" fontId="0" fillId="38" borderId="0" xfId="1" applyNumberFormat="1" applyFont="1" applyFill="1" applyAlignment="1">
      <alignment horizontal="right" vertical="center"/>
    </xf>
    <xf numFmtId="170" fontId="0" fillId="38" borderId="0" xfId="1" applyNumberFormat="1" applyFont="1" applyFill="1" applyBorder="1" applyAlignment="1">
      <alignment horizontal="right" vertical="center"/>
    </xf>
    <xf numFmtId="170" fontId="38" fillId="38" borderId="0" xfId="1" applyNumberFormat="1" applyFont="1" applyFill="1" applyAlignment="1">
      <alignment horizontal="right" vertical="center"/>
    </xf>
    <xf numFmtId="170" fontId="0" fillId="37" borderId="0" xfId="1" applyNumberFormat="1" applyFont="1" applyFill="1" applyAlignment="1">
      <alignment horizontal="right" vertical="center"/>
    </xf>
    <xf numFmtId="170" fontId="38" fillId="37" borderId="0" xfId="1" applyNumberFormat="1" applyFont="1" applyFill="1" applyAlignment="1">
      <alignment horizontal="right" vertical="center"/>
    </xf>
    <xf numFmtId="170" fontId="0" fillId="37" borderId="11" xfId="1" applyNumberFormat="1" applyFont="1" applyFill="1" applyBorder="1" applyAlignment="1">
      <alignment horizontal="right" vertical="center"/>
    </xf>
    <xf numFmtId="1" fontId="0" fillId="0" borderId="0" xfId="1" applyNumberFormat="1" applyFont="1" applyBorder="1" applyAlignment="1">
      <alignment horizontal="right" vertical="center"/>
    </xf>
    <xf numFmtId="1" fontId="0" fillId="37" borderId="0" xfId="1" applyNumberFormat="1" applyFont="1" applyFill="1" applyAlignment="1">
      <alignment horizontal="right" vertical="center"/>
    </xf>
    <xf numFmtId="1" fontId="0" fillId="38" borderId="0" xfId="1" applyNumberFormat="1" applyFont="1" applyFill="1" applyAlignment="1">
      <alignment horizontal="right" vertical="center"/>
    </xf>
    <xf numFmtId="2" fontId="0" fillId="38" borderId="0" xfId="0" applyNumberFormat="1" applyFill="1" applyAlignment="1">
      <alignment horizontal="center" vertical="center"/>
    </xf>
    <xf numFmtId="0" fontId="10" fillId="38" borderId="0" xfId="0" applyFont="1" applyFill="1">
      <alignment horizontal="left" vertical="center"/>
    </xf>
    <xf numFmtId="3" fontId="0" fillId="37" borderId="0" xfId="1" applyFont="1" applyFill="1" applyBorder="1" applyAlignment="1">
      <alignment horizontal="left" vertical="center"/>
    </xf>
    <xf numFmtId="0" fontId="41" fillId="38" borderId="0" xfId="0" applyFont="1" applyFill="1">
      <alignment horizontal="left" vertical="center"/>
    </xf>
    <xf numFmtId="0" fontId="33" fillId="38" borderId="0" xfId="2" applyFill="1">
      <alignment horizontal="left" vertical="center"/>
    </xf>
    <xf numFmtId="1" fontId="0" fillId="38" borderId="0" xfId="0" applyNumberFormat="1" applyFill="1" applyAlignment="1">
      <alignment vertical="center"/>
    </xf>
    <xf numFmtId="1" fontId="0" fillId="37" borderId="0" xfId="0" applyNumberFormat="1" applyFill="1" applyAlignment="1">
      <alignment horizontal="right" vertical="center"/>
    </xf>
    <xf numFmtId="1" fontId="0" fillId="38" borderId="0" xfId="0" applyNumberFormat="1" applyFill="1" applyAlignment="1">
      <alignment horizontal="right" vertical="center"/>
    </xf>
    <xf numFmtId="170" fontId="38" fillId="37" borderId="0" xfId="1" applyNumberFormat="1" applyFont="1" applyFill="1" applyBorder="1" applyAlignment="1">
      <alignment horizontal="right" vertical="center"/>
    </xf>
    <xf numFmtId="3" fontId="15" fillId="0" borderId="22" xfId="1" applyFont="1" applyBorder="1" applyAlignment="1">
      <alignment horizontal="right" vertical="center"/>
    </xf>
    <xf numFmtId="3" fontId="15" fillId="0" borderId="23" xfId="1" applyFont="1" applyBorder="1" applyAlignment="1">
      <alignment horizontal="right" vertical="center"/>
    </xf>
    <xf numFmtId="186" fontId="0" fillId="0" borderId="0" xfId="0" applyNumberFormat="1" applyAlignment="1">
      <alignment horizontal="right" vertical="center"/>
    </xf>
    <xf numFmtId="170" fontId="0" fillId="0" borderId="0" xfId="0" applyNumberFormat="1">
      <alignment horizontal="left"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7" fontId="0" fillId="0" borderId="0" xfId="0" applyNumberFormat="1">
      <alignment horizontal="left" vertical="center"/>
    </xf>
    <xf numFmtId="0" fontId="0" fillId="0" borderId="0" xfId="52" applyNumberFormat="1" applyFont="1" applyAlignment="1">
      <alignment horizontal="left" vertical="center"/>
    </xf>
    <xf numFmtId="169" fontId="0" fillId="0" borderId="0" xfId="52" applyNumberFormat="1" applyFont="1" applyAlignment="1">
      <alignment horizontal="left" vertical="center"/>
    </xf>
    <xf numFmtId="2" fontId="0" fillId="0" borderId="0" xfId="1" applyNumberFormat="1" applyFont="1" applyAlignment="1">
      <alignment horizontal="right" vertical="center"/>
    </xf>
    <xf numFmtId="0" fontId="31" fillId="3" borderId="0" xfId="0" applyFont="1" applyFill="1" applyAlignment="1">
      <alignment horizontal="right" vertical="center" wrapText="1"/>
    </xf>
    <xf numFmtId="0" fontId="0" fillId="0" borderId="0" xfId="0" applyAlignment="1">
      <alignment horizontal="center" vertical="center"/>
    </xf>
    <xf numFmtId="3" fontId="15" fillId="3" borderId="0" xfId="1" applyFont="1" applyFill="1" applyAlignment="1">
      <alignment horizontal="right" vertical="center"/>
    </xf>
    <xf numFmtId="0" fontId="46" fillId="37" borderId="25" xfId="0" applyFont="1" applyFill="1" applyBorder="1" applyAlignment="1">
      <alignment horizontal="left" vertical="center" wrapText="1"/>
    </xf>
    <xf numFmtId="176" fontId="46" fillId="37" borderId="26" xfId="0" applyNumberFormat="1" applyFont="1" applyFill="1" applyBorder="1" applyAlignment="1">
      <alignment horizontal="right" vertical="center" wrapText="1"/>
    </xf>
    <xf numFmtId="176" fontId="46" fillId="37" borderId="25" xfId="0" applyNumberFormat="1" applyFont="1" applyFill="1" applyBorder="1" applyAlignment="1">
      <alignment horizontal="right" vertical="center" wrapText="1"/>
    </xf>
    <xf numFmtId="176" fontId="46" fillId="37" borderId="27" xfId="0" applyNumberFormat="1" applyFont="1" applyFill="1" applyBorder="1" applyAlignment="1">
      <alignment horizontal="right" vertical="center" wrapText="1"/>
    </xf>
    <xf numFmtId="0" fontId="45" fillId="3" borderId="0" xfId="50" applyFont="1">
      <alignment horizontal="left" vertical="center"/>
    </xf>
    <xf numFmtId="1" fontId="0" fillId="0" borderId="0" xfId="0" applyNumberFormat="1" applyAlignment="1">
      <alignment horizontal="right" vertical="center"/>
    </xf>
    <xf numFmtId="0" fontId="0" fillId="0" borderId="28" xfId="0" applyBorder="1">
      <alignment horizontal="left" vertical="center"/>
    </xf>
    <xf numFmtId="3" fontId="0" fillId="0" borderId="28" xfId="1" applyFont="1" applyBorder="1" applyAlignment="1">
      <alignment horizontal="right" vertical="center"/>
    </xf>
    <xf numFmtId="0" fontId="0" fillId="0" borderId="10" xfId="0" applyBorder="1" applyAlignment="1">
      <alignment vertical="center"/>
    </xf>
    <xf numFmtId="1" fontId="0" fillId="0" borderId="10" xfId="1" applyNumberFormat="1" applyFont="1" applyBorder="1" applyAlignment="1">
      <alignment vertical="center"/>
    </xf>
    <xf numFmtId="3" fontId="12" fillId="3" borderId="10" xfId="1" applyFont="1" applyFill="1" applyBorder="1" applyAlignment="1">
      <alignment horizontal="right" vertical="center"/>
    </xf>
    <xf numFmtId="3" fontId="37" fillId="0" borderId="0" xfId="1" applyAlignment="1">
      <alignment horizontal="right" vertical="center"/>
    </xf>
    <xf numFmtId="170" fontId="37" fillId="0" borderId="0" xfId="1" applyNumberFormat="1" applyAlignment="1">
      <alignment horizontal="right" vertical="center"/>
    </xf>
    <xf numFmtId="0" fontId="0" fillId="0" borderId="24" xfId="0" applyBorder="1">
      <alignment horizontal="left" vertical="center"/>
    </xf>
    <xf numFmtId="3" fontId="37" fillId="0" borderId="24" xfId="1" applyBorder="1" applyAlignment="1">
      <alignment horizontal="right" vertical="center"/>
    </xf>
    <xf numFmtId="170" fontId="37" fillId="0" borderId="24" xfId="1" applyNumberFormat="1" applyBorder="1" applyAlignment="1">
      <alignment horizontal="right" vertical="center"/>
    </xf>
    <xf numFmtId="0" fontId="38" fillId="38" borderId="0" xfId="0" applyFont="1" applyFill="1">
      <alignment horizontal="left" vertical="center"/>
    </xf>
    <xf numFmtId="0" fontId="33" fillId="0" borderId="0" xfId="2" applyFill="1" applyBorder="1" applyAlignment="1">
      <alignment horizontal="left" vertical="top"/>
    </xf>
    <xf numFmtId="0" fontId="14" fillId="0" borderId="0" xfId="0" applyFont="1" applyAlignment="1">
      <alignment horizontal="left" vertical="top"/>
    </xf>
    <xf numFmtId="0" fontId="33" fillId="0" borderId="0" xfId="2" applyAlignment="1">
      <alignment horizontal="left" vertical="top"/>
    </xf>
    <xf numFmtId="0" fontId="53" fillId="3" borderId="10" xfId="50" applyFont="1" applyBorder="1">
      <alignment horizontal="left" vertical="center"/>
    </xf>
    <xf numFmtId="0" fontId="33" fillId="0" borderId="0" xfId="2" applyAlignment="1">
      <alignment horizontal="left"/>
    </xf>
    <xf numFmtId="0" fontId="7" fillId="0" borderId="0" xfId="0" applyFont="1" applyAlignment="1">
      <alignment wrapText="1"/>
    </xf>
    <xf numFmtId="0" fontId="3" fillId="0" borderId="0" xfId="0" applyFont="1" applyAlignment="1">
      <alignment horizontal="left"/>
    </xf>
    <xf numFmtId="0" fontId="0" fillId="0" borderId="0" xfId="0" applyAlignment="1">
      <alignment horizontal="left"/>
    </xf>
    <xf numFmtId="0" fontId="0" fillId="0" borderId="0" xfId="0" applyAlignment="1">
      <alignment horizontal="left" vertical="top"/>
    </xf>
    <xf numFmtId="0" fontId="47" fillId="0" borderId="0" xfId="0" applyFont="1" applyAlignment="1">
      <alignment horizontal="left" vertical="top"/>
    </xf>
  </cellXfs>
  <cellStyles count="53">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Per cent" xfId="52" xr:uid="{76968468-EC40-4F15-AC11-F7E197738370}"/>
    <cellStyle name="SEFF - Subheading" xfId="50" xr:uid="{5DC46259-97C2-4B31-AD98-CA6C066AEAD8}"/>
    <cellStyle name="Title" xfId="13" builtinId="15" hidden="1"/>
    <cellStyle name="Total" xfId="7" builtinId="25" hidden="1" customBuiltin="1"/>
    <cellStyle name="Warning Text" xfId="22" builtinId="11" hidden="1"/>
  </cellStyles>
  <dxfs count="87">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70" formatCode="#,##0.0"/>
      <alignment vertical="center" textRotation="0" indent="0" justifyLastLine="0" shrinkToFit="0" readingOrder="0"/>
    </dxf>
    <dxf>
      <numFmt numFmtId="170" formatCode="#,##0.0"/>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indent="0" justifyLastLine="0" shrinkToFit="0" readingOrder="0"/>
    </dxf>
    <dxf>
      <border outline="0">
        <bottom style="medium">
          <color theme="6" tint="-0.249977111117893"/>
        </bottom>
      </border>
    </dxf>
    <dxf>
      <font>
        <b/>
        <i val="0"/>
        <strike val="0"/>
        <condense val="0"/>
        <extend val="0"/>
        <outline val="0"/>
        <shadow val="0"/>
        <u val="none"/>
        <vertAlign val="baseline"/>
        <sz val="12"/>
        <color rgb="FFFFFFFF"/>
        <name val="Helvetica"/>
        <scheme val="none"/>
      </font>
      <fill>
        <patternFill patternType="solid">
          <fgColor indexed="64"/>
          <bgColor rgb="FF397E77"/>
        </patternFill>
      </fill>
      <alignment horizontal="center" vertical="center" textRotation="0" wrapText="1"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86"/>
      <tableStyleElement type="headerRow" dxfId="85"/>
      <tableStyleElement type="secondRowStripe" dxfId="84"/>
    </tableStyle>
    <tableStyle name="SFC - Occasional paper (purple - purple) no horiz borders" pivot="0" count="3" xr9:uid="{C80EF4EA-48C4-4F3E-B8A1-B2999417CED6}">
      <tableStyleElement type="wholeTable" dxfId="83"/>
      <tableStyleElement type="headerRow" dxfId="82"/>
      <tableStyleElement type="secondRowStripe" dxfId="81"/>
    </tableStyle>
    <tableStyle name="SFC - SEFF (teal - teal) no horiz borders" pivot="0" count="3" xr9:uid="{E62E5E58-7CF0-41F1-83EC-F0D21D7BD2BD}">
      <tableStyleElement type="wholeTable" dxfId="80"/>
      <tableStyleElement type="headerRow" dxfId="79"/>
      <tableStyleElement type="secondRowStripe" dxfId="78"/>
    </tableStyle>
    <tableStyle name="Invisible" pivot="0" table="0" count="0" xr9:uid="{297DE2BF-6DD7-4311-88DB-A716D6C57A0B}"/>
  </tableStyles>
  <colors>
    <mruColors>
      <color rgb="FFFFFFFF"/>
      <color rgb="FFEDF7F6"/>
      <color rgb="FFB9DEDA"/>
      <color rgb="FF397E77"/>
      <color rgb="FF39A095"/>
      <color rgb="FFF5FAF9"/>
      <color rgb="FFB17DD6"/>
      <color rgb="FFD77475"/>
      <color rgb="FF12436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customXml" Target="../customXml/item2.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customXml" Target="../customXml/item4.xml" Id="rId23" /><Relationship Type="http://schemas.openxmlformats.org/officeDocument/2006/relationships/worksheet" Target="worksheets/sheet10.xml" Id="rId10" /><Relationship Type="http://schemas.openxmlformats.org/officeDocument/2006/relationships/calcChain" Target="calcChain.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3.xml" Id="rId22" /><Relationship Type="http://schemas.openxmlformats.org/officeDocument/2006/relationships/customXml" Target="/customXML/item5.xml" Id="R9977464582474a8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366707</xdr:colOff>
      <xdr:row>16</xdr:row>
      <xdr:rowOff>21595</xdr:rowOff>
    </xdr:to>
    <xdr:pic>
      <xdr:nvPicPr>
        <xdr:cNvPr id="2" name="Picture 1" descr="Line chart showing resource funding trend forecast from 2025‑26 to 2030‑31, indexed so that 2025‑26 levels are equal to 100. Resource funding grows in 2026‑27 with lower growth in 2027‑28, and grows faster again thereafter, reaching 16 per cent above 2025‑26 levels by the end of the forecast period. Adjusting for inflation more than halves the growth, with 2030‑31 seeing funding 5 per cent above 2025‑26 levels.">
          <a:extLst>
            <a:ext uri="{FF2B5EF4-FFF2-40B4-BE49-F238E27FC236}">
              <a16:creationId xmlns:a16="http://schemas.microsoft.com/office/drawing/2014/main" id="{F54808B2-12ED-10A6-A513-FE5D7F4BEEB3}"/>
            </a:ext>
          </a:extLst>
        </xdr:cNvPr>
        <xdr:cNvPicPr>
          <a:picLocks noChangeAspect="1"/>
        </xdr:cNvPicPr>
      </xdr:nvPicPr>
      <xdr:blipFill>
        <a:blip xmlns:r="http://schemas.openxmlformats.org/officeDocument/2006/relationships" r:embed="rId1"/>
        <a:stretch>
          <a:fillRect/>
        </a:stretch>
      </xdr:blipFill>
      <xdr:spPr>
        <a:xfrm>
          <a:off x="0" y="990600"/>
          <a:ext cx="6529382" cy="2993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312985</xdr:colOff>
      <xdr:row>16</xdr:row>
      <xdr:rowOff>21595</xdr:rowOff>
    </xdr:to>
    <xdr:pic>
      <xdr:nvPicPr>
        <xdr:cNvPr id="2" name="Picture 1" descr="Line chart showing capital funding trends from 2025-26 to 2030‑31, in nominal and real terms, indexed so that 2025-26 levels are equal to 100. Capital funding grows in 2026‑27 by 5 per cent and then remains flat over the forecast period. Adjusting for inflation sees a fall in capital funding across the forecast period.">
          <a:extLst>
            <a:ext uri="{FF2B5EF4-FFF2-40B4-BE49-F238E27FC236}">
              <a16:creationId xmlns:a16="http://schemas.microsoft.com/office/drawing/2014/main" id="{DCE9A4A6-4802-84A4-AEBA-314E665CEEB7}"/>
            </a:ext>
          </a:extLst>
        </xdr:cNvPr>
        <xdr:cNvPicPr>
          <a:picLocks noChangeAspect="1"/>
        </xdr:cNvPicPr>
      </xdr:nvPicPr>
      <xdr:blipFill>
        <a:blip xmlns:r="http://schemas.openxmlformats.org/officeDocument/2006/relationships" r:embed="rId1"/>
        <a:stretch>
          <a:fillRect/>
        </a:stretch>
      </xdr:blipFill>
      <xdr:spPr>
        <a:xfrm>
          <a:off x="0" y="990600"/>
          <a:ext cx="6523285" cy="2993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204382</xdr:colOff>
      <xdr:row>16</xdr:row>
      <xdr:rowOff>100850</xdr:rowOff>
    </xdr:to>
    <xdr:pic>
      <xdr:nvPicPr>
        <xdr:cNvPr id="4" name="Picture 3" descr="Bar chart showing the real term changes in portfolio spending plans between 2025-26 and 2028-29. The largest positive change applies to the Health and Social Care portfolio, followed by Social Justice. The Local Government portfolio experiences the largest negative change. ">
          <a:extLst>
            <a:ext uri="{FF2B5EF4-FFF2-40B4-BE49-F238E27FC236}">
              <a16:creationId xmlns:a16="http://schemas.microsoft.com/office/drawing/2014/main" id="{253BE78E-7F90-38BB-F1D8-0B88DC12CF4F}"/>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6" totalsRowShown="0" headerRowDxfId="77">
  <autoFilter ref="A2:A16"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5BB7F07-9883-4635-8831-095B5DEE1DE4}" name="Figure2point9" displayName="Figure2point9" ref="A3:E19" totalsRowShown="0" headerRowDxfId="17" dataDxfId="16">
  <tableColumns count="5">
    <tableColumn id="1" xr3:uid="{E9DAFB72-E293-4401-9FA9-F74955867BC2}" name="Portfolio, percentage share" dataDxfId="15"/>
    <tableColumn id="3" xr3:uid="{712A9442-0F2E-427C-A4D0-8735D5F9724A}" name="2025-26 [1]" dataDxfId="14" dataCellStyle="Comma"/>
    <tableColumn id="4" xr3:uid="{343E0BB8-151B-4658-8B27-CA424BDCB6D4}" name="2026-27" dataDxfId="13" dataCellStyle="Comma"/>
    <tableColumn id="2" xr3:uid="{8888CC47-A38C-460A-8093-EA034F01DD9A}" name="2027-28" dataDxfId="12"/>
    <tableColumn id="5" xr3:uid="{9777377F-BF00-4C51-8BE6-2200DBB52D94}" name="2028-29" dataDxfId="11"/>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ACFD6A-E4CB-415E-8576-048803C274EE}" name="Figure2point10" displayName="Figure2point10" ref="A18:B33" totalsRowShown="0" headerRowDxfId="10" dataDxfId="9">
  <tableColumns count="2">
    <tableColumn id="1" xr3:uid="{AE691397-94CB-49D7-8F28-0CD1B489CA6F}" name="Portfolio (£ millions, real terms)" dataDxfId="8"/>
    <tableColumn id="2" xr3:uid="{E0DC978A-7F36-4768-B252-441F5DE4A316}" name="Difference between 2025-26 and 2028-29" dataDxfId="7" dataCellStyle="Comma"/>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87026D-E73E-4917-86A5-D90BBEB370C0}" name="Figure2point11" displayName="Figure2point11" ref="A3:F17" totalsRowShown="0" headerRowDxfId="6" dataDxfId="5">
  <tableColumns count="6">
    <tableColumn id="1" xr3:uid="{63896DBD-8A74-4C7F-90BA-0EA8B477C4DD}" name="Portfolio, percentage share" dataDxfId="4"/>
    <tableColumn id="3" xr3:uid="{23187AE9-AE36-4DF2-BD7D-C38944364E53}" name="2025-26" dataDxfId="3" dataCellStyle="Comma"/>
    <tableColumn id="4" xr3:uid="{E5B8AE8A-17C6-485C-B59D-D23C7034AB2B}" name="2026-27" dataDxfId="2" dataCellStyle="Comma"/>
    <tableColumn id="2" xr3:uid="{067E6499-46C9-4B5F-A9B4-8D285E9A9054}" name="2027-28" dataDxfId="1"/>
    <tableColumn id="6" xr3:uid="{08057853-D6AE-4B99-8F0E-069698FDC5DA}" name="2028-29"/>
    <tableColumn id="5" xr3:uid="{B2927C79-C66E-4324-A98B-4A4A3DD3593A}" name="2029-30" dataDxfId="0"/>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226827-1FEE-4918-AE25-E5CFCA89F9A0}" name="Figure2point1" displayName="Figure2point1" ref="A3:G15" totalsRowShown="0" headerRowDxfId="76" dataDxfId="75">
  <autoFilter ref="A3:G15" xr:uid="{2E226827-1FEE-4918-AE25-E5CFCA89F9A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00615C2-F6D6-4ED2-B45F-FF50652EE2B8}" name="£ million (nominal terms), unless specified" dataDxfId="74"/>
    <tableColumn id="3" xr3:uid="{22261342-BA73-4DB2-878F-CA3ADE9392AF}" name="2025-26" dataDxfId="73" dataCellStyle="Comma"/>
    <tableColumn id="4" xr3:uid="{6D10D986-AAB4-413E-B5FF-6E89B177BD9C}" name="2026-27" dataDxfId="72" dataCellStyle="Comma"/>
    <tableColumn id="2" xr3:uid="{EFBB82EE-8846-4862-A948-5AB8B20AC9D7}" name="2027-28" dataDxfId="71"/>
    <tableColumn id="5" xr3:uid="{80243641-96F1-4EF9-B4A4-285FC1559797}" name="2028-29" dataDxfId="70"/>
    <tableColumn id="6" xr3:uid="{C79EA672-8CD3-48E0-A933-75DA9D38DBCA}" name="2029-30" dataDxfId="69"/>
    <tableColumn id="7" xr3:uid="{A6E7B55D-539A-4579-8D2C-1BAB00EBE4AA}" name="2030-31" dataDxfId="68"/>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65770F-A65B-49CF-8221-DB047ECCD527}" name="Figure2point2" displayName="Figure2point2" ref="A3:G15" totalsRowShown="0" headerRowDxfId="67" tableBorderDxfId="66">
  <tableColumns count="7">
    <tableColumn id="1" xr3:uid="{239A9343-3F14-4F84-B864-83D0CCA980BA}" name="£ million (nominal terms)"/>
    <tableColumn id="2" xr3:uid="{CC183DC6-F386-4BA4-AD71-EF7E57D3E48B}" name="2025-26 "/>
    <tableColumn id="3" xr3:uid="{F5DB9D31-E610-43C7-B8D9-AEF8EB42F490}" name="2026-27"/>
    <tableColumn id="4" xr3:uid="{94CA5B22-ECBF-4C27-B097-2A1DECD7B78D}" name="2027-28"/>
    <tableColumn id="5" xr3:uid="{64BADC8D-22FA-4FBD-88A5-2E32F28F0052}" name="2028-29"/>
    <tableColumn id="6" xr3:uid="{3606D8D8-219B-4987-A704-7184F1D53AA5}" name="2029-30"/>
    <tableColumn id="7" xr3:uid="{0640BD76-E9B0-4AEE-91BD-0EDBC42373BD}" name="2030-31"/>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7230CA-080F-46BE-8AB0-138456581AE5}" name="Figure2point3" displayName="Figure2point3" ref="A18:G20" totalsRowShown="0" headerRowDxfId="65" dataDxfId="64">
  <autoFilter ref="A18:G20" xr:uid="{2D7230CA-080F-46BE-8AB0-138456581A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43AB40-A671-40FD-BEE3-CCC34480B96C}" name="Index, 2025-26 = 100" dataDxfId="63"/>
    <tableColumn id="2" xr3:uid="{07347B2D-BEC5-4D16-976C-789BCA55C0A6}" name="2025-26" dataDxfId="62"/>
    <tableColumn id="3" xr3:uid="{217ED468-36E4-4097-8CC8-1A5C33165C52}" name="2026-27" dataDxfId="61"/>
    <tableColumn id="4" xr3:uid="{08E44901-EEF1-4A42-AE28-B2FF458C504C}" name="2027-28" dataDxfId="60"/>
    <tableColumn id="5" xr3:uid="{EC9B9BD5-1A1B-4E06-8593-CA0C99D79C49}" name="2028-29" dataDxfId="59"/>
    <tableColumn id="6" xr3:uid="{79779D4F-D504-44E5-B053-7191A403F5CE}" name="2029-30" dataDxfId="58"/>
    <tableColumn id="7" xr3:uid="{583C1FFE-68E4-4593-9DEC-500C8B2AFC3C}" name="2030-31" dataDxfId="57"/>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323708-12B2-457C-800F-AA584C231F3D}" name="Figure2point4" displayName="Figure2point4" ref="A3:G20" totalsRowShown="0" headerRowDxfId="56" dataDxfId="55">
  <tableColumns count="7">
    <tableColumn id="1" xr3:uid="{771325E7-34A0-46EE-ACB5-ACCD5E0EBE5B}" name="£ million (nominal terms), unless specified" dataDxfId="54"/>
    <tableColumn id="3" xr3:uid="{A3CB6A05-B7B5-4D18-9EF6-62122AB30729}" name="2025-26" dataDxfId="53" dataCellStyle="Comma"/>
    <tableColumn id="4" xr3:uid="{E832921B-B72B-4302-BA8E-535ECFEC7803}" name="2026-27" dataDxfId="52" dataCellStyle="Comma"/>
    <tableColumn id="2" xr3:uid="{77690D7D-7D86-49FE-AB33-2FB461642593}" name="2027-28" dataDxfId="51"/>
    <tableColumn id="5" xr3:uid="{C3BBB811-E304-47FD-AAF3-81FD0622F39C}" name="2028-29" dataDxfId="50"/>
    <tableColumn id="6" xr3:uid="{0DE31D73-D32B-4A24-9323-E06E173F4DC3}" name="2029-30" dataDxfId="49"/>
    <tableColumn id="7" xr3:uid="{00F42D09-858B-417B-AD5C-7BD6EE2E065F}" name="2030-31" dataDxfId="48"/>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773FFF4-DF77-429C-8E78-E3F6681A17EF}" name="Figure2point5" displayName="Figure2point5" ref="A18:G20" totalsRowShown="0" headerRowDxfId="47" dataDxfId="46">
  <autoFilter ref="A18:G20" xr:uid="{2D7230CA-080F-46BE-8AB0-138456581A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184A6A-0A3D-46F1-9847-B49FFF796DAC}" name="Index, 2025-26 = 100" dataDxfId="45"/>
    <tableColumn id="2" xr3:uid="{23CBF561-A554-4031-AD68-04E90862CF12}" name="2025-26" dataDxfId="44"/>
    <tableColumn id="3" xr3:uid="{56E85D02-F1F6-407A-8107-C68FEE3A5013}" name="2026-27" dataDxfId="43"/>
    <tableColumn id="4" xr3:uid="{F01EF21F-766B-4D0E-BAE1-6B8C24F33635}" name="2027-28" dataDxfId="42"/>
    <tableColumn id="5" xr3:uid="{7E65FFD8-36F2-4EB3-96A5-20B94D708D58}" name="2028-29" dataDxfId="41"/>
    <tableColumn id="6" xr3:uid="{42BCC02E-4338-48B5-927B-8F76824464CD}" name="2029-30" dataDxfId="40"/>
    <tableColumn id="7" xr3:uid="{2457B5BD-C7EE-4599-A026-4939FD724C1F}" name="2030-31" dataDxfId="39"/>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558846-CB5D-4780-9817-EF22D285EF78}" name="Table2point6" displayName="Table2point6" ref="A3:G15" totalsRowShown="0">
  <tableColumns count="7">
    <tableColumn id="1" xr3:uid="{41B92F6B-8A3C-4D0E-B7D8-8A9E7BC8767B}" name="£ million (nominal terms), unless specified"/>
    <tableColumn id="2" xr3:uid="{64ACBF57-3F74-4E5C-9F30-A50DDC142245}" name="2025-26" dataDxfId="38"/>
    <tableColumn id="3" xr3:uid="{4E3B5F52-87F6-4DF0-A5D2-81E65B88A80B}" name="2026-27" dataDxfId="37"/>
    <tableColumn id="4" xr3:uid="{8BDF197A-B996-4471-9779-D872F6D02CFB}" name="2027-28" dataDxfId="36"/>
    <tableColumn id="5" xr3:uid="{94253046-6A78-40FA-AC77-E93A256D53B1}" name="2028-29" dataDxfId="35"/>
    <tableColumn id="6" xr3:uid="{98082DBC-F12E-4624-9326-6DE55B51FFC5}" name="2029-30" dataDxfId="34"/>
    <tableColumn id="7" xr3:uid="{CF4A000A-AC09-45F5-87D5-FF8F31406538}" name="2030-31" dataDxfId="33"/>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BBAA8A-07D7-4900-A797-09CF3DBB2839}" name="Figure2point7" displayName="Figure2point7" ref="A3:H11" totalsRowShown="0">
  <tableColumns count="8">
    <tableColumn id="1" xr3:uid="{21CE3BAA-85A3-4F8A-BDEC-B892F1576130}" name="£ million (nominal terms), unless specified"/>
    <tableColumn id="9" xr3:uid="{5674B5D1-EC5F-4381-92AD-3441F69C5E3B}" name="2024-25_x000a_outturn" dataDxfId="32"/>
    <tableColumn id="3" xr3:uid="{8270C52D-8F38-46FA-8616-D62E4E7AEFF3}" name="2025-26" dataDxfId="31"/>
    <tableColumn id="4" xr3:uid="{C2908677-8B8D-46CE-9165-2E4E5340C5FA}" name="2026-27" dataDxfId="30"/>
    <tableColumn id="2" xr3:uid="{EA9D6518-0A5D-44FD-9318-8400C117D619}" name="2027-28" dataDxfId="29"/>
    <tableColumn id="5" xr3:uid="{70F19C4A-C974-4F83-83CD-F819E7371865}" name="2028-29" dataDxfId="28"/>
    <tableColumn id="6" xr3:uid="{1447A576-7914-4830-9A52-2450591825C6}" name="2029-30" dataDxfId="27"/>
    <tableColumn id="7" xr3:uid="{43C2626A-19DC-468F-B5A3-9A6ADAE295E7}" name="2030-31" dataDxfId="26"/>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8CF298-44C9-42AE-901D-6DCB8E6F2123}" name="Figure2point8" displayName="Figure2point8" ref="A3:F20" totalsRowShown="0" headerRowDxfId="25" dataDxfId="24">
  <tableColumns count="6">
    <tableColumn id="1" xr3:uid="{E01372C7-3392-4B9F-A7A7-1616B734E6C5}" name="£ million (nominal terms), unless specified" dataDxfId="23"/>
    <tableColumn id="3" xr3:uid="{C4CA117D-17BB-44E0-A4FB-1FDC2738AE49}" name="2025-26_x000a_ABR" dataDxfId="22" dataCellStyle="Comma"/>
    <tableColumn id="4" xr3:uid="{8DE5B68F-8AFE-40C7-841C-29BC1ABC72F9}" name="2025-26_x000a_reversing transfers_x000a_not baselined" dataDxfId="21" dataCellStyle="Comma"/>
    <tableColumn id="2" xr3:uid="{72F06C83-F416-4C73-B1E6-2FA0B715461A}" name="2026-27_x000a_Budget" dataDxfId="20" dataCellStyle="Comma"/>
    <tableColumn id="5" xr3:uid="{6E1545E8-A4A3-41CA-8C7E-16000437A7A3}" name="Real-terms growth_x000a_from 2025-26_x000a_(per cent)" dataDxfId="19" dataCellStyle="Comma">
      <calculatedColumnFormula>(Figure2point8[[#This Row],[2026-27
Budget]]/($C$33/$B$33))/(Figure2point8[[#This Row],[2025-26
ABR]]/($C$33/$B$33))*100-100</calculatedColumnFormula>
    </tableColumn>
    <tableColumn id="6" xr3:uid="{FFEAE9C2-6375-486A-9F76-1CD40E92D7B0}" name="Real-terms growth_x000a_from 2025-26 reversing_x000a_transfers not baselined _x000a_(per cent)" dataDxfId="18" dataCellStyle="Comma">
      <calculatedColumnFormula>Figure2point8[[#This Row],[2026-27
Budget]]/($C$33/100)/Figure2point8[[#This Row],[2025-26
reversing transfers
not baselined]]*100-100</calculatedColumnFormula>
    </tableColumn>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tabSelected="1" zoomScaleNormal="100" workbookViewId="0"/>
  </sheetViews>
  <sheetFormatPr defaultColWidth="8.4609375" defaultRowHeight="20.149999999999999" customHeight="1" x14ac:dyDescent="0.35"/>
  <cols>
    <col min="1" max="1" width="103.84375" style="4" bestFit="1" customWidth="1"/>
    <col min="2" max="16384" width="8.4609375" style="4"/>
  </cols>
  <sheetData>
    <row r="1" spans="1:3" ht="20.149999999999999" customHeight="1" x14ac:dyDescent="0.35">
      <c r="A1" s="2" t="s">
        <v>0</v>
      </c>
      <c r="C1" s="6"/>
    </row>
    <row r="2" spans="1:3" ht="20.149999999999999" customHeight="1" x14ac:dyDescent="0.35">
      <c r="A2" t="s">
        <v>1</v>
      </c>
      <c r="C2" s="6"/>
    </row>
    <row r="3" spans="1:3" s="7" customFormat="1" ht="20.149999999999999" customHeight="1" x14ac:dyDescent="0.35">
      <c r="A3" s="8" t="s">
        <v>2</v>
      </c>
    </row>
    <row r="4" spans="1:3" ht="20.149999999999999" customHeight="1" x14ac:dyDescent="0.35">
      <c r="A4" s="9" t="s">
        <v>5</v>
      </c>
    </row>
    <row r="5" spans="1:3" ht="20.149999999999999" customHeight="1" x14ac:dyDescent="0.35">
      <c r="A5" s="55" t="s">
        <v>74</v>
      </c>
    </row>
    <row r="6" spans="1:3" ht="20.149999999999999" customHeight="1" x14ac:dyDescent="0.35">
      <c r="A6" s="55" t="s">
        <v>25</v>
      </c>
    </row>
    <row r="7" spans="1:3" s="197" customFormat="1" ht="26.25" customHeight="1" x14ac:dyDescent="0.35">
      <c r="A7" s="198" t="s">
        <v>129</v>
      </c>
    </row>
    <row r="8" spans="1:3" ht="20.149999999999999" customHeight="1" x14ac:dyDescent="0.35">
      <c r="A8" s="8" t="s">
        <v>3</v>
      </c>
    </row>
    <row r="9" spans="1:3" ht="20.149999999999999" customHeight="1" x14ac:dyDescent="0.35">
      <c r="A9" s="55" t="s">
        <v>76</v>
      </c>
    </row>
    <row r="10" spans="1:3" ht="20.149999999999999" customHeight="1" x14ac:dyDescent="0.35">
      <c r="A10" s="55" t="s">
        <v>89</v>
      </c>
    </row>
    <row r="11" spans="1:3" s="197" customFormat="1" ht="27" customHeight="1" x14ac:dyDescent="0.35">
      <c r="A11" s="196" t="s">
        <v>90</v>
      </c>
    </row>
    <row r="12" spans="1:3" ht="20.149999999999999" customHeight="1" x14ac:dyDescent="0.35">
      <c r="A12" s="8" t="s">
        <v>91</v>
      </c>
    </row>
    <row r="13" spans="1:3" ht="20.149999999999999" customHeight="1" x14ac:dyDescent="0.35">
      <c r="A13" s="10" t="s">
        <v>139</v>
      </c>
    </row>
    <row r="14" spans="1:3" ht="20.149999999999999" customHeight="1" x14ac:dyDescent="0.35">
      <c r="A14" s="10" t="s">
        <v>134</v>
      </c>
    </row>
    <row r="15" spans="1:3" ht="20.149999999999999" customHeight="1" x14ac:dyDescent="0.35">
      <c r="A15" s="55" t="s">
        <v>106</v>
      </c>
    </row>
    <row r="16" spans="1:3" s="197" customFormat="1" ht="27.75" customHeight="1" x14ac:dyDescent="0.35">
      <c r="A16" s="196" t="s">
        <v>96</v>
      </c>
    </row>
    <row r="17" spans="1:1" ht="22.5" customHeight="1" x14ac:dyDescent="0.35">
      <c r="A17" s="4" t="s">
        <v>133</v>
      </c>
    </row>
  </sheetData>
  <hyperlinks>
    <hyperlink ref="A4" location="'Figure 2.1'!A1" display="'Figure 2.1'!A1" xr:uid="{00000000-0004-0000-0000-000000000000}"/>
    <hyperlink ref="A6" location="'Figure 2.3'!A1" display="'Figure 2.3'!A1" xr:uid="{AC55F2E7-9552-4860-B63A-D4F7A5DA38BF}"/>
    <hyperlink ref="A10" location="'Figure 2.6'!A1" display="'Figure 2.6'!A1" xr:uid="{F40B9836-AF3F-44B2-A36C-F6BC29EAD9B1}"/>
    <hyperlink ref="A5" location="'Figure 2.2'!A1" display="'Figure 2.2'!A1" xr:uid="{FC67FEBA-B5A9-49A1-B095-D66ED1F22C20}"/>
    <hyperlink ref="A7" location="'Figure 2.4'!A1" display="'Figure 2.4'!A1" xr:uid="{A4C2BA3A-D6B6-4A3D-A045-541044691A02}"/>
    <hyperlink ref="A13" location="'Figure 2.8'!A1" display="'Figure 2.8'!A1" xr:uid="{4633251B-BA64-4965-93BF-5CE27D2FC5F1}"/>
    <hyperlink ref="A11" location="'Figure 2.7'!A1" display="'Figure 2.7'!A1" xr:uid="{FD28FE5E-D796-4D3C-828B-6385B24D684A}"/>
    <hyperlink ref="A15" location="'Figure 2.10'!A1" display="'Figure 2.10'!A1" xr:uid="{B3DCDA6C-FC06-402D-90A0-64CC7D8A6C99}"/>
    <hyperlink ref="A14" location="'Figure 2.9'!A1" display="'Figure 2.9'!A1" xr:uid="{CFDF3AA9-E759-45B6-9526-669149A02C08}"/>
    <hyperlink ref="A16" location="'Figure 2.11'!A1" display="'Figure 2.11'!A1" xr:uid="{6996D296-6BA9-4D7D-9BC3-5EF8C420AE40}"/>
    <hyperlink ref="A9" location="'Figure 2.5'!A1" display="'Figure 2.5'!A1" xr:uid="{2E77EBEC-A0AC-430A-BF32-70CB99DE567F}"/>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9355-7927-4D53-A529-66D298ED9BC5}">
  <dimension ref="A1:J22"/>
  <sheetViews>
    <sheetView showGridLines="0" zoomScaleNormal="100" workbookViewId="0"/>
  </sheetViews>
  <sheetFormatPr defaultRowHeight="20.149999999999999" customHeight="1" x14ac:dyDescent="0.35"/>
  <cols>
    <col min="1" max="1" width="39.765625" customWidth="1"/>
    <col min="2" max="8" width="8.69140625" customWidth="1"/>
  </cols>
  <sheetData>
    <row r="1" spans="1:10" ht="20.149999999999999" customHeight="1" x14ac:dyDescent="0.35">
      <c r="A1" s="98" t="s">
        <v>90</v>
      </c>
      <c r="B1" s="98"/>
      <c r="C1" s="12"/>
      <c r="D1" s="12"/>
      <c r="E1" s="12"/>
      <c r="F1" s="12"/>
      <c r="G1" s="3"/>
      <c r="H1" s="3"/>
    </row>
    <row r="2" spans="1:10" ht="20.149999999999999" customHeight="1" x14ac:dyDescent="0.35">
      <c r="A2" t="s">
        <v>58</v>
      </c>
      <c r="C2" s="12"/>
      <c r="D2" s="12"/>
      <c r="E2" s="12"/>
      <c r="F2" s="12"/>
      <c r="G2" s="3"/>
      <c r="H2" s="3"/>
    </row>
    <row r="3" spans="1:10" ht="32.15" customHeight="1" x14ac:dyDescent="0.35">
      <c r="A3" t="s">
        <v>6</v>
      </c>
      <c r="B3" s="31" t="s">
        <v>66</v>
      </c>
      <c r="C3" s="177" t="s">
        <v>7</v>
      </c>
      <c r="D3" s="177" t="s">
        <v>8</v>
      </c>
      <c r="E3" s="177" t="s">
        <v>9</v>
      </c>
      <c r="F3" s="177" t="s">
        <v>10</v>
      </c>
      <c r="G3" s="177" t="s">
        <v>11</v>
      </c>
      <c r="H3" s="177" t="s">
        <v>12</v>
      </c>
      <c r="J3" s="32"/>
    </row>
    <row r="4" spans="1:10" ht="20.149999999999999" customHeight="1" x14ac:dyDescent="0.35">
      <c r="A4" t="s">
        <v>41</v>
      </c>
      <c r="B4" s="184">
        <v>139</v>
      </c>
      <c r="C4" s="184">
        <v>429.7</v>
      </c>
      <c r="D4" s="184">
        <v>491.17899999999997</v>
      </c>
      <c r="E4" s="184">
        <v>300</v>
      </c>
      <c r="F4" s="184">
        <v>360</v>
      </c>
      <c r="G4" s="184">
        <v>300</v>
      </c>
      <c r="H4" s="184">
        <v>300</v>
      </c>
    </row>
    <row r="5" spans="1:10" ht="20.149999999999999" customHeight="1" x14ac:dyDescent="0.35">
      <c r="A5" t="s">
        <v>42</v>
      </c>
      <c r="B5" s="184">
        <v>457.54746332867933</v>
      </c>
      <c r="C5" s="184">
        <v>471.67781698187019</v>
      </c>
      <c r="D5" s="184">
        <v>491.17903431127291</v>
      </c>
      <c r="E5" s="184">
        <v>501.0579704907525</v>
      </c>
      <c r="F5" s="184">
        <v>510.49935800616549</v>
      </c>
      <c r="G5" s="184">
        <v>519.92010577311123</v>
      </c>
      <c r="H5" s="184">
        <v>530.06914990326425</v>
      </c>
      <c r="I5" s="39"/>
      <c r="J5" s="32"/>
    </row>
    <row r="6" spans="1:10" ht="20.149999999999999" customHeight="1" x14ac:dyDescent="0.35">
      <c r="A6" t="s">
        <v>43</v>
      </c>
      <c r="B6" s="184">
        <v>3050.3164221911952</v>
      </c>
      <c r="C6" s="184">
        <v>3144.5187798791349</v>
      </c>
      <c r="D6" s="184">
        <v>3274.5268954084859</v>
      </c>
      <c r="E6" s="184">
        <v>3340.3864699383498</v>
      </c>
      <c r="F6" s="184">
        <v>3403.3290533744371</v>
      </c>
      <c r="G6" s="184">
        <v>3466.1340384874079</v>
      </c>
      <c r="H6" s="184">
        <v>3533.7943326884288</v>
      </c>
      <c r="I6" s="39"/>
    </row>
    <row r="7" spans="1:10" ht="20.149999999999999" customHeight="1" x14ac:dyDescent="0.35">
      <c r="A7" t="s">
        <v>44</v>
      </c>
      <c r="B7" s="184">
        <v>10</v>
      </c>
      <c r="C7" s="184">
        <v>15</v>
      </c>
      <c r="D7" s="184">
        <v>15</v>
      </c>
      <c r="E7" s="184">
        <v>15</v>
      </c>
      <c r="F7" s="184">
        <v>15</v>
      </c>
      <c r="G7" s="184">
        <v>15</v>
      </c>
      <c r="H7" s="184">
        <v>15</v>
      </c>
      <c r="I7" s="39"/>
    </row>
    <row r="8" spans="1:10" ht="20.149999999999999" customHeight="1" x14ac:dyDescent="0.35">
      <c r="A8" t="s">
        <v>45</v>
      </c>
      <c r="B8" s="184">
        <v>4.47</v>
      </c>
      <c r="C8" s="184">
        <v>4.7364845425494355</v>
      </c>
      <c r="D8" s="184">
        <v>4.8455738285931531</v>
      </c>
      <c r="E8" s="184">
        <v>4.9448763694682656</v>
      </c>
      <c r="F8" s="184">
        <v>5.0344449072617596</v>
      </c>
      <c r="G8" s="184">
        <v>5.114382444636834</v>
      </c>
      <c r="H8" s="184">
        <v>5.1848217271956436</v>
      </c>
    </row>
    <row r="9" spans="1:10" ht="20.149999999999999" customHeight="1" x14ac:dyDescent="0.35">
      <c r="A9" t="s">
        <v>124</v>
      </c>
      <c r="B9" s="184">
        <v>155.1700125353035</v>
      </c>
      <c r="C9" s="184">
        <v>159.6</v>
      </c>
      <c r="D9" s="184">
        <v>194.128082791498</v>
      </c>
      <c r="E9" s="184">
        <v>240.16468313833201</v>
      </c>
      <c r="F9" s="184">
        <v>275.335067915411</v>
      </c>
      <c r="G9" s="184">
        <v>296.61891940378598</v>
      </c>
      <c r="H9" s="184">
        <v>315.75101489938402</v>
      </c>
      <c r="I9" s="39"/>
    </row>
    <row r="10" spans="1:10" ht="20.149999999999999" customHeight="1" x14ac:dyDescent="0.35">
      <c r="A10" t="s">
        <v>46</v>
      </c>
      <c r="B10" s="184">
        <v>2244.8930030834936</v>
      </c>
      <c r="C10" s="184">
        <v>2533.7543342716804</v>
      </c>
      <c r="D10" s="184">
        <v>2865.7050362631585</v>
      </c>
      <c r="E10" s="184">
        <v>2981.4165829422195</v>
      </c>
      <c r="F10" s="184">
        <v>3133.9947966987465</v>
      </c>
      <c r="G10" s="184">
        <v>3218.7504108495832</v>
      </c>
      <c r="H10" s="184">
        <v>3294.9329707422348</v>
      </c>
    </row>
    <row r="11" spans="1:10" ht="20.149999999999999" customHeight="1" x14ac:dyDescent="0.35">
      <c r="A11" t="s">
        <v>47</v>
      </c>
      <c r="B11" s="184">
        <v>73.5954141266064</v>
      </c>
      <c r="C11" s="184">
        <f>0.805768548906256*100</f>
        <v>80.576854890625611</v>
      </c>
      <c r="D11" s="184">
        <f>0.875150862337221*100</f>
        <v>87.515086233722101</v>
      </c>
      <c r="E11" s="184">
        <f>0.892536420493059*100</f>
        <v>89.25364204930591</v>
      </c>
      <c r="F11" s="184">
        <f>0.920861529269806*100</f>
        <v>92.086152926980603</v>
      </c>
      <c r="G11" s="184">
        <f>0.928628372448695*100</f>
        <v>92.862837244869496</v>
      </c>
      <c r="H11" s="184">
        <f>0.932406546771364*100</f>
        <v>93.240654677136405</v>
      </c>
      <c r="I11" s="39"/>
    </row>
    <row r="12" spans="1:10" ht="20.149999999999999" customHeight="1" x14ac:dyDescent="0.35">
      <c r="A12" t="s">
        <v>17</v>
      </c>
      <c r="C12" s="40"/>
      <c r="D12" s="40"/>
      <c r="E12" s="40"/>
      <c r="F12" s="40"/>
      <c r="G12" s="40"/>
      <c r="H12" s="40"/>
    </row>
    <row r="13" spans="1:10" ht="20.149999999999999" customHeight="1" x14ac:dyDescent="0.35">
      <c r="A13" t="s">
        <v>18</v>
      </c>
      <c r="C13" s="47"/>
      <c r="D13" s="3"/>
      <c r="E13" s="3"/>
      <c r="F13" s="3"/>
      <c r="G13" s="3"/>
      <c r="H13" s="3"/>
    </row>
    <row r="14" spans="1:10" ht="20.149999999999999" customHeight="1" x14ac:dyDescent="0.35">
      <c r="A14" t="s">
        <v>19</v>
      </c>
      <c r="C14" s="48"/>
      <c r="D14" s="48"/>
      <c r="E14" s="48"/>
      <c r="F14" s="48"/>
      <c r="G14" s="48"/>
      <c r="H14" s="25"/>
    </row>
    <row r="15" spans="1:10" ht="20.149999999999999" customHeight="1" x14ac:dyDescent="0.35">
      <c r="A15" t="s">
        <v>102</v>
      </c>
      <c r="C15" s="48"/>
      <c r="D15" s="48"/>
      <c r="E15" s="48"/>
      <c r="F15" s="48"/>
      <c r="G15" s="48"/>
      <c r="H15" s="25"/>
    </row>
    <row r="16" spans="1:10" ht="20.149999999999999" customHeight="1" x14ac:dyDescent="0.35">
      <c r="A16" t="s">
        <v>110</v>
      </c>
      <c r="B16" s="19"/>
      <c r="C16" s="47"/>
      <c r="D16" s="25"/>
      <c r="E16" s="25"/>
      <c r="F16" s="59"/>
      <c r="G16" s="25"/>
      <c r="H16" s="25"/>
    </row>
    <row r="17" spans="1:8" ht="20.149999999999999" customHeight="1" x14ac:dyDescent="0.35">
      <c r="A17" s="10" t="s">
        <v>4</v>
      </c>
      <c r="B17" s="10"/>
      <c r="C17" s="41"/>
      <c r="D17" s="41"/>
      <c r="E17" s="41"/>
      <c r="F17" s="41"/>
      <c r="G17" s="41"/>
      <c r="H17" s="41"/>
    </row>
    <row r="18" spans="1:8" ht="20.149999999999999" customHeight="1" x14ac:dyDescent="0.35">
      <c r="A18" s="3"/>
      <c r="B18" s="3"/>
      <c r="C18" s="38"/>
      <c r="D18" s="38"/>
      <c r="E18" s="38"/>
      <c r="F18" s="38"/>
      <c r="G18" s="38"/>
      <c r="H18" s="38"/>
    </row>
    <row r="19" spans="1:8" ht="20.149999999999999" customHeight="1" x14ac:dyDescent="0.35">
      <c r="C19" s="28"/>
      <c r="D19" s="28"/>
      <c r="E19" s="28"/>
      <c r="F19" s="28"/>
      <c r="G19" s="28"/>
      <c r="H19" s="28"/>
    </row>
    <row r="20" spans="1:8" ht="20.149999999999999" customHeight="1" x14ac:dyDescent="0.35">
      <c r="B20" s="117"/>
      <c r="C20" s="116"/>
      <c r="D20" s="116"/>
      <c r="E20" s="116"/>
      <c r="F20" s="116"/>
      <c r="G20" s="116"/>
      <c r="H20" s="116"/>
    </row>
    <row r="22" spans="1:8" ht="20.149999999999999" customHeight="1" x14ac:dyDescent="0.35">
      <c r="A22" s="131"/>
    </row>
  </sheetData>
  <phoneticPr fontId="9" type="noConversion"/>
  <hyperlinks>
    <hyperlink ref="A17" location="'Table of Contents'!A1" display="Return to Contents" xr:uid="{96AD4841-A76A-4273-9753-83B17E267302}"/>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C75EF-194A-42B5-BBEB-47166E44059C}">
  <sheetPr>
    <tabColor rgb="FF397E77"/>
  </sheetPr>
  <dimension ref="A1"/>
  <sheetViews>
    <sheetView showGridLines="0" workbookViewId="0"/>
  </sheetViews>
  <sheetFormatPr defaultRowHeight="15.5" x14ac:dyDescent="0.35"/>
  <sheetData>
    <row r="1" spans="1:1" x14ac:dyDescent="0.35">
      <c r="A1" s="10" t="s">
        <v>4</v>
      </c>
    </row>
  </sheetData>
  <hyperlinks>
    <hyperlink ref="A1" location="'Table of Contents'!A1" display="Return to Contents" xr:uid="{B0F7CAB8-9D39-4800-90FD-275FC31BEC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99F-EAF2-41B3-B550-A64838A4BB14}">
  <dimension ref="A1:J32"/>
  <sheetViews>
    <sheetView showGridLines="0" topLeftCell="A3" zoomScaleNormal="100" workbookViewId="0">
      <selection activeCell="A26" sqref="A26"/>
    </sheetView>
  </sheetViews>
  <sheetFormatPr defaultRowHeight="15.5" x14ac:dyDescent="0.35"/>
  <cols>
    <col min="1" max="1" width="38.23046875" customWidth="1"/>
    <col min="2" max="6" width="21.69140625" customWidth="1"/>
  </cols>
  <sheetData>
    <row r="1" spans="1:9" s="71" customFormat="1" ht="20.149999999999999" customHeight="1" x14ac:dyDescent="0.35">
      <c r="A1" s="123" t="s">
        <v>139</v>
      </c>
      <c r="B1" s="126"/>
      <c r="C1" s="126"/>
      <c r="D1" s="126"/>
      <c r="E1" s="126"/>
      <c r="F1" s="124"/>
    </row>
    <row r="2" spans="1:9" ht="20.149999999999999" customHeight="1" x14ac:dyDescent="0.35">
      <c r="A2" t="s">
        <v>105</v>
      </c>
      <c r="B2" s="12"/>
      <c r="C2" s="12"/>
      <c r="D2" s="12"/>
      <c r="E2" s="12"/>
      <c r="F2" s="3"/>
    </row>
    <row r="3" spans="1:9" ht="69" customHeight="1" x14ac:dyDescent="0.35">
      <c r="A3" t="s">
        <v>6</v>
      </c>
      <c r="B3" s="31" t="s">
        <v>120</v>
      </c>
      <c r="C3" s="31" t="s">
        <v>122</v>
      </c>
      <c r="D3" s="31" t="s">
        <v>121</v>
      </c>
      <c r="E3" s="31" t="s">
        <v>130</v>
      </c>
      <c r="F3" s="31" t="s">
        <v>131</v>
      </c>
    </row>
    <row r="4" spans="1:9" ht="20.149999999999999" customHeight="1" x14ac:dyDescent="0.35">
      <c r="A4" t="s">
        <v>30</v>
      </c>
      <c r="B4" s="190">
        <v>20156.539681999999</v>
      </c>
      <c r="C4" s="190">
        <v>20316.596999999998</v>
      </c>
      <c r="D4" s="190">
        <v>20919.148000000001</v>
      </c>
      <c r="E4" s="191">
        <v>1.5196089276714702</v>
      </c>
      <c r="F4" s="191">
        <v>0.71982162424797025</v>
      </c>
      <c r="I4" s="16"/>
    </row>
    <row r="5" spans="1:9" ht="20.149999999999999" customHeight="1" x14ac:dyDescent="0.35">
      <c r="A5" t="s">
        <v>69</v>
      </c>
      <c r="B5" s="190">
        <v>14252.245699999999</v>
      </c>
      <c r="C5" s="190">
        <v>13776.422699999999</v>
      </c>
      <c r="D5" s="190">
        <v>14141.1505</v>
      </c>
      <c r="E5" s="191">
        <v>-2.9437817746496506</v>
      </c>
      <c r="F5" s="191">
        <v>0.40843686224228293</v>
      </c>
      <c r="I5" s="16"/>
    </row>
    <row r="6" spans="1:9" ht="20.149999999999999" customHeight="1" x14ac:dyDescent="0.35">
      <c r="A6" t="s">
        <v>31</v>
      </c>
      <c r="B6" s="190">
        <v>7331.4659000000001</v>
      </c>
      <c r="C6" s="190">
        <v>7468.1938</v>
      </c>
      <c r="D6" s="190">
        <v>7981.2726478277482</v>
      </c>
      <c r="E6" s="191">
        <v>6.4886323882292771</v>
      </c>
      <c r="F6" s="191">
        <v>4.5390355418921473</v>
      </c>
      <c r="I6" s="16"/>
    </row>
    <row r="7" spans="1:9" ht="20.149999999999999" customHeight="1" x14ac:dyDescent="0.35">
      <c r="A7" t="s">
        <v>32</v>
      </c>
      <c r="B7" s="190">
        <v>3277.4603002399999</v>
      </c>
      <c r="C7" s="190">
        <v>3275.221</v>
      </c>
      <c r="D7" s="190">
        <v>3417.7000000000003</v>
      </c>
      <c r="E7" s="191">
        <v>2.0042859584503674</v>
      </c>
      <c r="F7" s="191">
        <v>2.0740272742356893</v>
      </c>
      <c r="I7" s="16"/>
    </row>
    <row r="8" spans="1:9" ht="20.149999999999999" customHeight="1" x14ac:dyDescent="0.35">
      <c r="A8" t="s">
        <v>67</v>
      </c>
      <c r="B8" s="190">
        <v>2846.1586814799994</v>
      </c>
      <c r="C8" s="190">
        <v>3010.6306034899994</v>
      </c>
      <c r="D8" s="190">
        <v>3102.4459999999999</v>
      </c>
      <c r="E8" s="191">
        <v>6.6269638252649372</v>
      </c>
      <c r="F8" s="191">
        <v>0.80189127797116555</v>
      </c>
      <c r="I8" s="16"/>
    </row>
    <row r="9" spans="1:9" ht="20.149999999999999" customHeight="1" x14ac:dyDescent="0.35">
      <c r="A9" t="s">
        <v>33</v>
      </c>
      <c r="B9" s="190">
        <v>1582</v>
      </c>
      <c r="C9" s="190">
        <v>1582</v>
      </c>
      <c r="D9" s="190">
        <v>1683.8</v>
      </c>
      <c r="E9" s="191">
        <v>4.0999999999999996</v>
      </c>
      <c r="F9" s="191">
        <v>4.0999999999999996</v>
      </c>
      <c r="I9" s="16"/>
    </row>
    <row r="10" spans="1:9" ht="20.149999999999999" customHeight="1" x14ac:dyDescent="0.35">
      <c r="A10" t="s">
        <v>34</v>
      </c>
      <c r="B10" s="190">
        <v>911.25650099999996</v>
      </c>
      <c r="C10" s="190">
        <v>917.45979999999997</v>
      </c>
      <c r="D10" s="190">
        <v>920.61</v>
      </c>
      <c r="E10" s="191">
        <v>-1.1772420845424421</v>
      </c>
      <c r="F10" s="191">
        <v>-1.8454208051296632</v>
      </c>
      <c r="I10" s="16"/>
    </row>
    <row r="11" spans="1:9" ht="20.149999999999999" customHeight="1" x14ac:dyDescent="0.35">
      <c r="A11" t="s">
        <v>70</v>
      </c>
      <c r="B11" s="190">
        <v>577.73979599999996</v>
      </c>
      <c r="C11" s="190">
        <v>586.93912899999998</v>
      </c>
      <c r="D11" s="190">
        <v>635.74943700000006</v>
      </c>
      <c r="E11" s="191">
        <v>7.6404790686164716</v>
      </c>
      <c r="F11" s="191">
        <v>5.9533865537268582</v>
      </c>
      <c r="I11" s="16"/>
    </row>
    <row r="12" spans="1:9" ht="20.149999999999999" customHeight="1" x14ac:dyDescent="0.35">
      <c r="A12" t="s">
        <v>71</v>
      </c>
      <c r="B12" s="190">
        <v>380.99884000941529</v>
      </c>
      <c r="C12" s="190">
        <v>375.85684000941529</v>
      </c>
      <c r="D12" s="190">
        <v>365.03199999999998</v>
      </c>
      <c r="E12" s="191">
        <v>-6.2806633518490855</v>
      </c>
      <c r="F12" s="191">
        <v>-4.9985134007328043</v>
      </c>
      <c r="I12" s="16"/>
    </row>
    <row r="13" spans="1:9" ht="20.149999999999999" customHeight="1" x14ac:dyDescent="0.35">
      <c r="A13" t="s">
        <v>35</v>
      </c>
      <c r="B13" s="190">
        <v>325.15916900000002</v>
      </c>
      <c r="C13" s="190">
        <v>322.82779600000003</v>
      </c>
      <c r="D13" s="190">
        <v>354.49279300000001</v>
      </c>
      <c r="E13" s="191">
        <v>6.6432388972935854</v>
      </c>
      <c r="F13" s="191">
        <v>7.4133868550540143</v>
      </c>
      <c r="I13" s="16"/>
    </row>
    <row r="14" spans="1:9" ht="20.149999999999999" customHeight="1" x14ac:dyDescent="0.35">
      <c r="A14" t="s">
        <v>36</v>
      </c>
      <c r="B14" s="190">
        <v>226.9</v>
      </c>
      <c r="C14" s="190">
        <v>226.9</v>
      </c>
      <c r="D14" s="190">
        <v>237.59999999999997</v>
      </c>
      <c r="E14" s="191">
        <v>2.4315776805616309</v>
      </c>
      <c r="F14" s="191">
        <v>2.4315776805616309</v>
      </c>
      <c r="I14" s="16"/>
    </row>
    <row r="15" spans="1:9" ht="20.149999999999999" customHeight="1" x14ac:dyDescent="0.35">
      <c r="A15" t="s">
        <v>68</v>
      </c>
      <c r="B15" s="190">
        <v>135.18100000000001</v>
      </c>
      <c r="C15" s="190">
        <v>135.15107400000002</v>
      </c>
      <c r="D15" s="190">
        <v>148.88462000000001</v>
      </c>
      <c r="E15" s="191">
        <v>7.7348232460377773</v>
      </c>
      <c r="F15" s="191">
        <v>7.7586785675312768</v>
      </c>
      <c r="I15" s="16"/>
    </row>
    <row r="16" spans="1:9" ht="20.149999999999999" customHeight="1" x14ac:dyDescent="0.35">
      <c r="A16" t="s">
        <v>59</v>
      </c>
      <c r="B16" s="190">
        <v>80.588499999999996</v>
      </c>
      <c r="C16" s="190">
        <v>91.35499999999999</v>
      </c>
      <c r="D16" s="190">
        <v>89.71</v>
      </c>
      <c r="E16" s="191">
        <v>8.8904282578662048</v>
      </c>
      <c r="F16" s="191">
        <v>-3.9426820900984865</v>
      </c>
      <c r="I16" s="16"/>
    </row>
    <row r="17" spans="1:10" ht="20.149999999999999" customHeight="1" x14ac:dyDescent="0.35">
      <c r="A17" t="s">
        <v>72</v>
      </c>
      <c r="B17" s="190">
        <v>93.041849999999997</v>
      </c>
      <c r="C17" s="190">
        <v>90.700999999999993</v>
      </c>
      <c r="D17" s="190">
        <v>94.634999999999991</v>
      </c>
      <c r="E17" s="191">
        <v>-0.50634834083139424</v>
      </c>
      <c r="F17" s="191">
        <v>2.061426154338065</v>
      </c>
      <c r="I17" s="16"/>
    </row>
    <row r="18" spans="1:10" ht="20.149999999999999" customHeight="1" x14ac:dyDescent="0.35">
      <c r="A18" t="s">
        <v>132</v>
      </c>
      <c r="B18" s="190">
        <v>13.707000000000001</v>
      </c>
      <c r="C18" s="190">
        <v>13.707000000000001</v>
      </c>
      <c r="D18" s="190">
        <v>15.39016</v>
      </c>
      <c r="E18" s="191">
        <v>9.8304197996103202</v>
      </c>
      <c r="F18" s="191">
        <v>9.8304197996103202</v>
      </c>
    </row>
    <row r="19" spans="1:10" ht="20.149999999999999" customHeight="1" x14ac:dyDescent="0.35">
      <c r="A19" s="192" t="s">
        <v>37</v>
      </c>
      <c r="B19" s="193">
        <v>52190.442919729423</v>
      </c>
      <c r="C19" s="193">
        <v>52190.442919729423</v>
      </c>
      <c r="D19" s="193">
        <v>54107.621157827751</v>
      </c>
      <c r="E19" s="194">
        <v>1.4</v>
      </c>
      <c r="F19" s="194">
        <v>1.4</v>
      </c>
    </row>
    <row r="20" spans="1:10" ht="20.149999999999999" customHeight="1" x14ac:dyDescent="0.35">
      <c r="A20" t="s">
        <v>38</v>
      </c>
      <c r="B20" s="190">
        <v>52190</v>
      </c>
      <c r="C20" s="190">
        <v>52190.442919729423</v>
      </c>
      <c r="D20" s="190">
        <v>52927.375843461734</v>
      </c>
      <c r="E20" s="191">
        <v>1.4</v>
      </c>
      <c r="F20" s="191">
        <v>1.4</v>
      </c>
    </row>
    <row r="21" spans="1:10" ht="20.149999999999999" customHeight="1" x14ac:dyDescent="0.35">
      <c r="A21" t="s">
        <v>17</v>
      </c>
      <c r="B21" s="44"/>
      <c r="C21" s="3"/>
      <c r="D21" s="3"/>
      <c r="E21" s="3"/>
    </row>
    <row r="22" spans="1:10" s="71" customFormat="1" ht="20.149999999999999" customHeight="1" x14ac:dyDescent="0.35">
      <c r="A22" s="71" t="s">
        <v>18</v>
      </c>
      <c r="B22" s="129"/>
      <c r="C22" s="124"/>
      <c r="D22" s="124"/>
      <c r="E22" s="124"/>
    </row>
    <row r="23" spans="1:10" s="71" customFormat="1" ht="20.149999999999999" customHeight="1" x14ac:dyDescent="0.35">
      <c r="A23" s="71" t="s">
        <v>19</v>
      </c>
      <c r="B23" s="127"/>
      <c r="C23" s="127"/>
      <c r="D23" s="127"/>
      <c r="E23" s="127"/>
    </row>
    <row r="24" spans="1:10" s="71" customFormat="1" ht="20.149999999999999" customHeight="1" x14ac:dyDescent="0.35">
      <c r="A24" s="195" t="s">
        <v>83</v>
      </c>
      <c r="B24" s="156"/>
      <c r="C24" s="156"/>
      <c r="D24" s="156"/>
      <c r="E24" s="156"/>
      <c r="F24" s="156"/>
      <c r="G24" s="156"/>
      <c r="H24" s="157"/>
      <c r="I24" s="157"/>
      <c r="J24" s="157"/>
    </row>
    <row r="25" spans="1:10" ht="20.149999999999999" customHeight="1" x14ac:dyDescent="0.35">
      <c r="A25" t="s">
        <v>140</v>
      </c>
      <c r="B25" s="44"/>
      <c r="C25" s="3"/>
      <c r="D25" s="3"/>
      <c r="E25" s="3"/>
    </row>
    <row r="26" spans="1:10" s="203" customFormat="1" ht="24.75" customHeight="1" x14ac:dyDescent="0.35">
      <c r="A26" s="200" t="s">
        <v>4</v>
      </c>
      <c r="B26" s="201"/>
      <c r="C26" s="201"/>
      <c r="D26" s="201"/>
      <c r="E26" s="201"/>
    </row>
    <row r="27" spans="1:10" ht="20.149999999999999" customHeight="1" x14ac:dyDescent="0.35"/>
    <row r="28" spans="1:10" ht="20.149999999999999" customHeight="1" x14ac:dyDescent="0.35"/>
    <row r="32" spans="1:10" x14ac:dyDescent="0.35">
      <c r="A32" s="3"/>
      <c r="B32" s="3"/>
      <c r="C32" s="3"/>
      <c r="D32" s="3"/>
      <c r="E32" s="3"/>
    </row>
  </sheetData>
  <hyperlinks>
    <hyperlink ref="A26" location="'Table of Contents'!A1" display="Return to Contents" xr:uid="{C3741332-01F4-4F99-8EE1-936871DE6002}"/>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F33A-3A56-48E8-AD9B-440F59994F40}">
  <dimension ref="A1:K26"/>
  <sheetViews>
    <sheetView showGridLines="0" zoomScaleNormal="100" workbookViewId="0"/>
  </sheetViews>
  <sheetFormatPr defaultRowHeight="15.5" x14ac:dyDescent="0.35"/>
  <cols>
    <col min="1" max="1" width="38" customWidth="1"/>
    <col min="2" max="2" width="9.765625" customWidth="1"/>
    <col min="3" max="5" width="8.69140625" customWidth="1"/>
  </cols>
  <sheetData>
    <row r="1" spans="1:6" s="71" customFormat="1" ht="20.149999999999999" customHeight="1" x14ac:dyDescent="0.35">
      <c r="A1" s="123" t="s">
        <v>134</v>
      </c>
      <c r="B1" s="126"/>
      <c r="C1" s="126"/>
      <c r="D1" s="126"/>
      <c r="E1" s="126"/>
      <c r="F1" s="124"/>
    </row>
    <row r="2" spans="1:6" ht="20.149999999999999" customHeight="1" x14ac:dyDescent="0.35">
      <c r="A2" t="s">
        <v>48</v>
      </c>
      <c r="B2" s="12"/>
      <c r="C2" s="12"/>
      <c r="D2" s="12"/>
      <c r="E2" s="12"/>
      <c r="F2" s="3"/>
    </row>
    <row r="3" spans="1:6" ht="47.25" customHeight="1" x14ac:dyDescent="0.35">
      <c r="A3" s="20" t="s">
        <v>73</v>
      </c>
      <c r="B3" s="31" t="s">
        <v>111</v>
      </c>
      <c r="C3" s="30" t="s">
        <v>8</v>
      </c>
      <c r="D3" s="45" t="s">
        <v>9</v>
      </c>
      <c r="E3" s="30" t="s">
        <v>10</v>
      </c>
      <c r="F3" s="21"/>
    </row>
    <row r="4" spans="1:6" ht="20.149999999999999" customHeight="1" x14ac:dyDescent="0.35">
      <c r="A4" s="158" t="s">
        <v>93</v>
      </c>
      <c r="B4" s="164">
        <v>38.927429207116667</v>
      </c>
      <c r="C4" s="164">
        <v>38.662109980737206</v>
      </c>
      <c r="D4" s="164">
        <v>39.452429197804634</v>
      </c>
      <c r="E4" s="164">
        <v>39.997801208472083</v>
      </c>
      <c r="F4" s="26"/>
    </row>
    <row r="5" spans="1:6" ht="20.149999999999999" customHeight="1" x14ac:dyDescent="0.35">
      <c r="A5" s="71" t="s">
        <v>60</v>
      </c>
      <c r="B5" s="147">
        <v>26.396187885012395</v>
      </c>
      <c r="C5" s="147">
        <v>26.135228637665215</v>
      </c>
      <c r="D5" s="148">
        <v>25.507353369410108</v>
      </c>
      <c r="E5" s="147">
        <v>24.800534559427696</v>
      </c>
      <c r="F5" s="26"/>
    </row>
    <row r="6" spans="1:6" ht="20.149999999999999" customHeight="1" x14ac:dyDescent="0.35">
      <c r="A6" s="143" t="s">
        <v>31</v>
      </c>
      <c r="B6" s="164">
        <v>14.309364184096756</v>
      </c>
      <c r="C6" s="164">
        <v>14.750736545129184</v>
      </c>
      <c r="D6" s="164">
        <v>15.190954007646674</v>
      </c>
      <c r="E6" s="164">
        <v>15.510108469477558</v>
      </c>
      <c r="F6" s="26"/>
    </row>
    <row r="7" spans="1:6" ht="20.149999999999999" customHeight="1" x14ac:dyDescent="0.35">
      <c r="A7" s="71" t="s">
        <v>32</v>
      </c>
      <c r="B7" s="147">
        <v>6.2754418072932294</v>
      </c>
      <c r="C7" s="147">
        <v>6.3164854171482308</v>
      </c>
      <c r="D7" s="147">
        <v>6.1612341667923873</v>
      </c>
      <c r="E7" s="147">
        <v>5.9905039409345457</v>
      </c>
      <c r="F7" s="43"/>
    </row>
    <row r="8" spans="1:6" ht="20.149999999999999" customHeight="1" x14ac:dyDescent="0.35">
      <c r="A8" s="119" t="s">
        <v>67</v>
      </c>
      <c r="B8" s="150">
        <v>5.7684911349147638</v>
      </c>
      <c r="C8" s="150">
        <v>5.7338429108727667</v>
      </c>
      <c r="D8" s="150">
        <v>5.6427309137240584</v>
      </c>
      <c r="E8" s="150">
        <v>5.4828598070588734</v>
      </c>
      <c r="F8" s="43"/>
    </row>
    <row r="9" spans="1:6" ht="20.149999999999999" customHeight="1" x14ac:dyDescent="0.35">
      <c r="A9" s="71" t="s">
        <v>33</v>
      </c>
      <c r="B9" s="147">
        <v>3.0321154397052843</v>
      </c>
      <c r="C9" s="147">
        <v>3.1119460881277434</v>
      </c>
      <c r="D9" s="147">
        <v>3.0496264120589283</v>
      </c>
      <c r="E9" s="147">
        <v>3.2774041709917339</v>
      </c>
      <c r="F9" s="43"/>
    </row>
    <row r="10" spans="1:6" ht="20.149999999999999" customHeight="1" x14ac:dyDescent="0.35">
      <c r="A10" s="119" t="s">
        <v>34</v>
      </c>
      <c r="B10" s="150">
        <v>1.7578904289372583</v>
      </c>
      <c r="C10" s="150">
        <v>1.7014423851949649</v>
      </c>
      <c r="D10" s="151">
        <v>1.6563724402186935</v>
      </c>
      <c r="E10" s="151">
        <v>1.6104737074051561</v>
      </c>
      <c r="F10" s="43"/>
    </row>
    <row r="11" spans="1:6" ht="20.149999999999999" customHeight="1" x14ac:dyDescent="0.35">
      <c r="A11" s="71" t="s">
        <v>70</v>
      </c>
      <c r="B11" s="149">
        <v>1.1245993309329421</v>
      </c>
      <c r="C11" s="149">
        <v>1.1749720712089118</v>
      </c>
      <c r="D11" s="149">
        <v>1.0852589128413543</v>
      </c>
      <c r="E11" s="149">
        <v>1.0744844169719712</v>
      </c>
      <c r="F11" s="3"/>
    </row>
    <row r="12" spans="1:6" ht="20.149999999999999" customHeight="1" x14ac:dyDescent="0.35">
      <c r="A12" s="119" t="s">
        <v>71</v>
      </c>
      <c r="B12" s="150">
        <v>0.72015777086670973</v>
      </c>
      <c r="C12" s="150">
        <v>0.67464063691735743</v>
      </c>
      <c r="D12" s="150">
        <v>0.56392923397883654</v>
      </c>
      <c r="E12" s="150">
        <v>0.55037974839727732</v>
      </c>
      <c r="F12" s="3"/>
    </row>
    <row r="13" spans="1:6" ht="20.149999999999999" customHeight="1" x14ac:dyDescent="0.35">
      <c r="A13" s="71" t="s">
        <v>35</v>
      </c>
      <c r="B13" s="147">
        <v>0.61855123546918334</v>
      </c>
      <c r="C13" s="147">
        <v>0.65516240672634996</v>
      </c>
      <c r="D13" s="147">
        <v>0.64488166440583961</v>
      </c>
      <c r="E13" s="147">
        <v>0.6849071078118476</v>
      </c>
      <c r="F13" s="3"/>
    </row>
    <row r="14" spans="1:6" ht="20.149999999999999" customHeight="1" x14ac:dyDescent="0.35">
      <c r="A14" s="119" t="s">
        <v>36</v>
      </c>
      <c r="B14" s="150">
        <v>0.43474966241121837</v>
      </c>
      <c r="C14" s="150">
        <v>0.43912483106019229</v>
      </c>
      <c r="D14" s="150">
        <v>0.42150921830481375</v>
      </c>
      <c r="E14" s="150">
        <v>0.40544301906546198</v>
      </c>
      <c r="F14" s="3"/>
    </row>
    <row r="15" spans="1:6" ht="20.149999999999999" customHeight="1" x14ac:dyDescent="0.35">
      <c r="A15" s="71" t="s">
        <v>68</v>
      </c>
      <c r="B15" s="147">
        <v>0.25901231429885818</v>
      </c>
      <c r="C15" s="147">
        <v>0.27516386197374132</v>
      </c>
      <c r="D15" s="147">
        <v>0.26460225372488994</v>
      </c>
      <c r="E15" s="147">
        <v>0.26544587193531349</v>
      </c>
      <c r="F15" s="3"/>
    </row>
    <row r="16" spans="1:6" ht="20.149999999999999" customHeight="1" x14ac:dyDescent="0.35">
      <c r="A16" s="119" t="s">
        <v>59</v>
      </c>
      <c r="B16" s="150">
        <v>0.17503990925331359</v>
      </c>
      <c r="C16" s="150">
        <v>0.1657991944209169</v>
      </c>
      <c r="D16" s="150">
        <v>0.16187325331389057</v>
      </c>
      <c r="E16" s="150">
        <v>0.1573876816978044</v>
      </c>
    </row>
    <row r="17" spans="1:11" ht="20.149999999999999" customHeight="1" x14ac:dyDescent="0.35">
      <c r="A17" s="71" t="s">
        <v>72</v>
      </c>
      <c r="B17" s="149">
        <v>0.17378681855601549</v>
      </c>
      <c r="C17" s="149">
        <v>0.17490142418931523</v>
      </c>
      <c r="D17" s="149">
        <v>0.17075995237275704</v>
      </c>
      <c r="E17" s="149">
        <v>0.16602812682501081</v>
      </c>
    </row>
    <row r="18" spans="1:11" ht="20.149999999999999" customHeight="1" x14ac:dyDescent="0.35">
      <c r="A18" s="119" t="s">
        <v>61</v>
      </c>
      <c r="B18" s="150">
        <v>2.7182871135425099E-2</v>
      </c>
      <c r="C18" s="150">
        <v>2.8443608627901219E-2</v>
      </c>
      <c r="D18" s="152">
        <v>2.6485003402135374E-2</v>
      </c>
      <c r="E18" s="150">
        <v>2.6238163527674489E-2</v>
      </c>
      <c r="H18" s="142"/>
      <c r="I18" s="142"/>
      <c r="J18" s="142"/>
      <c r="K18" s="142"/>
    </row>
    <row r="19" spans="1:11" ht="20.149999999999999" customHeight="1" x14ac:dyDescent="0.35">
      <c r="A19" s="144" t="s">
        <v>62</v>
      </c>
      <c r="B19" s="165">
        <v>100</v>
      </c>
      <c r="C19" s="165">
        <v>100</v>
      </c>
      <c r="D19" s="165">
        <v>100</v>
      </c>
      <c r="E19" s="166">
        <v>100</v>
      </c>
    </row>
    <row r="20" spans="1:11" ht="20.149999999999999" customHeight="1" x14ac:dyDescent="0.35">
      <c r="A20" t="s">
        <v>17</v>
      </c>
      <c r="B20" s="44"/>
      <c r="C20" s="3"/>
      <c r="D20" s="3"/>
      <c r="E20" s="3"/>
      <c r="F20" s="3"/>
    </row>
    <row r="21" spans="1:11" ht="20.149999999999999" customHeight="1" x14ac:dyDescent="0.35">
      <c r="A21" t="s">
        <v>18</v>
      </c>
      <c r="B21" s="103"/>
      <c r="C21" s="3"/>
      <c r="D21" s="3"/>
      <c r="E21" s="3"/>
    </row>
    <row r="22" spans="1:11" ht="20.149999999999999" customHeight="1" x14ac:dyDescent="0.35">
      <c r="A22" t="s">
        <v>19</v>
      </c>
      <c r="B22" s="104"/>
      <c r="C22" s="104"/>
      <c r="D22" s="104"/>
      <c r="E22" s="104"/>
    </row>
    <row r="23" spans="1:11" ht="20.149999999999999" customHeight="1" x14ac:dyDescent="0.35">
      <c r="A23" s="49" t="s">
        <v>88</v>
      </c>
      <c r="B23" s="104"/>
      <c r="C23" s="104"/>
      <c r="D23" s="104"/>
      <c r="E23" s="104"/>
    </row>
    <row r="24" spans="1:11" ht="20.149999999999999" customHeight="1" x14ac:dyDescent="0.35">
      <c r="A24" s="10" t="s">
        <v>4</v>
      </c>
      <c r="B24" s="103"/>
      <c r="C24" s="25"/>
      <c r="D24" s="25"/>
      <c r="E24" s="59"/>
    </row>
    <row r="25" spans="1:11" ht="20.149999999999999" customHeight="1" x14ac:dyDescent="0.35">
      <c r="B25" s="25"/>
      <c r="C25" s="25"/>
      <c r="D25" s="25"/>
      <c r="E25" s="25"/>
    </row>
    <row r="26" spans="1:11" x14ac:dyDescent="0.35">
      <c r="A26" s="3"/>
      <c r="B26" s="3"/>
      <c r="C26" s="3"/>
      <c r="D26" s="3"/>
      <c r="E26" s="3"/>
    </row>
  </sheetData>
  <hyperlinks>
    <hyperlink ref="A24" location="'Table of Contents'!A1" display="Return to Contents" xr:uid="{85F16734-942E-4564-BF34-9DCD5C893475}"/>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00A2-4B1A-4850-9969-FC2ADF03DD1D}">
  <dimension ref="A1:I39"/>
  <sheetViews>
    <sheetView showGridLines="0" zoomScaleNormal="100" workbookViewId="0"/>
  </sheetViews>
  <sheetFormatPr defaultRowHeight="20.149999999999999" customHeight="1" x14ac:dyDescent="0.35"/>
  <cols>
    <col min="1" max="1" width="36.765625" customWidth="1"/>
    <col min="2" max="2" width="16.69140625" customWidth="1"/>
  </cols>
  <sheetData>
    <row r="1" spans="1:9" s="71" customFormat="1" ht="20.149999999999999" customHeight="1" x14ac:dyDescent="0.35">
      <c r="A1" s="123" t="s">
        <v>106</v>
      </c>
      <c r="B1" s="124"/>
      <c r="D1" s="124"/>
      <c r="E1" s="124"/>
    </row>
    <row r="2" spans="1:9" s="71" customFormat="1" ht="20.149999999999999" customHeight="1" x14ac:dyDescent="0.35">
      <c r="A2" s="125" t="s">
        <v>95</v>
      </c>
      <c r="B2" s="124"/>
      <c r="D2" s="124"/>
      <c r="E2" s="124"/>
    </row>
    <row r="3" spans="1:9" ht="20.149999999999999" customHeight="1" x14ac:dyDescent="0.35">
      <c r="A3" t="s">
        <v>107</v>
      </c>
      <c r="B3" s="3"/>
      <c r="D3" s="3"/>
      <c r="E3" s="3"/>
    </row>
    <row r="4" spans="1:9" s="71" customFormat="1" ht="20.149999999999999" customHeight="1" x14ac:dyDescent="0.35">
      <c r="A4" s="159" t="s">
        <v>126</v>
      </c>
      <c r="B4" s="124"/>
      <c r="D4" s="124"/>
      <c r="E4" s="124"/>
    </row>
    <row r="5" spans="1:9" ht="20.149999999999999" customHeight="1" x14ac:dyDescent="0.35">
      <c r="B5" s="14"/>
      <c r="C5" s="14"/>
      <c r="D5" s="14"/>
      <c r="E5" s="60"/>
    </row>
    <row r="6" spans="1:9" ht="20.149999999999999" customHeight="1" x14ac:dyDescent="0.35">
      <c r="A6" s="14"/>
      <c r="B6" s="14"/>
      <c r="C6" s="69"/>
      <c r="D6" s="14"/>
      <c r="E6" s="4"/>
    </row>
    <row r="7" spans="1:9" ht="20.149999999999999" customHeight="1" x14ac:dyDescent="0.35">
      <c r="A7" s="14"/>
      <c r="B7" s="14"/>
      <c r="D7" s="14"/>
      <c r="E7" s="4"/>
    </row>
    <row r="8" spans="1:9" ht="20.149999999999999" customHeight="1" x14ac:dyDescent="0.35">
      <c r="A8" s="14"/>
      <c r="B8" s="14"/>
      <c r="C8" s="14"/>
      <c r="D8" s="14"/>
      <c r="E8" s="4"/>
    </row>
    <row r="9" spans="1:9" ht="20.149999999999999" customHeight="1" x14ac:dyDescent="0.35">
      <c r="A9" s="14"/>
      <c r="B9" s="14"/>
      <c r="C9" s="14"/>
      <c r="D9" s="14"/>
      <c r="E9" s="4"/>
    </row>
    <row r="10" spans="1:9" ht="20.149999999999999" customHeight="1" x14ac:dyDescent="0.35">
      <c r="A10" s="14"/>
      <c r="B10" s="14"/>
      <c r="C10" s="14"/>
      <c r="D10" s="14"/>
      <c r="E10" s="14"/>
    </row>
    <row r="11" spans="1:9" ht="20.149999999999999" customHeight="1" x14ac:dyDescent="0.35">
      <c r="B11" s="14"/>
      <c r="C11" s="14"/>
      <c r="D11" s="14"/>
      <c r="E11" s="14"/>
    </row>
    <row r="12" spans="1:9" ht="20.149999999999999" customHeight="1" x14ac:dyDescent="0.35">
      <c r="A12" s="14"/>
      <c r="B12" s="14"/>
      <c r="C12" s="14"/>
      <c r="D12" s="14"/>
      <c r="E12" s="14"/>
    </row>
    <row r="13" spans="1:9" ht="20.149999999999999" customHeight="1" x14ac:dyDescent="0.35">
      <c r="A13" s="14"/>
      <c r="B13" s="14"/>
      <c r="C13" s="14"/>
      <c r="D13" s="14"/>
      <c r="E13" s="14"/>
    </row>
    <row r="14" spans="1:9" ht="20.149999999999999" customHeight="1" x14ac:dyDescent="0.35">
      <c r="A14" s="14"/>
      <c r="B14" s="14"/>
      <c r="C14" s="14"/>
      <c r="D14" s="14"/>
      <c r="E14" s="14"/>
    </row>
    <row r="15" spans="1:9" ht="20.149999999999999" customHeight="1" x14ac:dyDescent="0.35">
      <c r="A15" s="14"/>
      <c r="B15" s="14"/>
      <c r="C15" s="14"/>
      <c r="D15" s="14"/>
      <c r="E15" s="14"/>
      <c r="G15" s="61"/>
      <c r="H15" s="61"/>
      <c r="I15" s="61"/>
    </row>
    <row r="16" spans="1:9" ht="20.149999999999999" customHeight="1" x14ac:dyDescent="0.35">
      <c r="A16" s="14"/>
      <c r="B16" s="14"/>
      <c r="C16" s="14"/>
      <c r="D16" s="14"/>
      <c r="E16" s="14"/>
    </row>
    <row r="17" spans="1:8" ht="20.149999999999999" customHeight="1" x14ac:dyDescent="0.35">
      <c r="A17" s="14"/>
      <c r="B17" s="14"/>
      <c r="C17" s="14"/>
      <c r="D17" s="14"/>
      <c r="E17" s="14"/>
    </row>
    <row r="18" spans="1:8" ht="46.5" x14ac:dyDescent="0.35">
      <c r="A18" s="121" t="s">
        <v>78</v>
      </c>
      <c r="B18" s="122" t="s">
        <v>123</v>
      </c>
      <c r="C18" s="14"/>
      <c r="E18" s="133"/>
      <c r="F18" s="133"/>
      <c r="G18" s="133"/>
      <c r="H18" s="63"/>
    </row>
    <row r="19" spans="1:8" ht="20.149999999999999" customHeight="1" x14ac:dyDescent="0.35">
      <c r="A19" t="s">
        <v>61</v>
      </c>
      <c r="B19" s="190">
        <v>-3.2296987999999999E-2</v>
      </c>
      <c r="C19" s="14"/>
      <c r="E19" s="133"/>
      <c r="F19" s="133"/>
      <c r="G19" s="133"/>
      <c r="H19" s="14"/>
    </row>
    <row r="20" spans="1:8" ht="20.149999999999999" customHeight="1" x14ac:dyDescent="0.35">
      <c r="A20" t="s">
        <v>72</v>
      </c>
      <c r="B20" s="190">
        <v>-1.63369152</v>
      </c>
      <c r="C20" s="14"/>
      <c r="E20" s="133"/>
      <c r="F20" s="133"/>
      <c r="G20" s="133"/>
    </row>
    <row r="21" spans="1:8" ht="20.149999999999999" customHeight="1" x14ac:dyDescent="0.35">
      <c r="A21" t="s">
        <v>59</v>
      </c>
      <c r="B21" s="190">
        <v>-6.9229374039999998</v>
      </c>
      <c r="C21" s="14"/>
      <c r="E21" s="133"/>
      <c r="F21" s="133"/>
      <c r="G21" s="133"/>
    </row>
    <row r="22" spans="1:8" ht="20.149999999999999" customHeight="1" x14ac:dyDescent="0.35">
      <c r="A22" t="s">
        <v>68</v>
      </c>
      <c r="B22" s="190">
        <v>7.249793929</v>
      </c>
      <c r="C22" s="14"/>
      <c r="E22" s="133"/>
      <c r="F22" s="133"/>
      <c r="G22" s="133"/>
    </row>
    <row r="23" spans="1:8" ht="20.149999999999999" customHeight="1" x14ac:dyDescent="0.35">
      <c r="A23" t="s">
        <v>94</v>
      </c>
      <c r="B23" s="190">
        <v>-9.3963809390000002</v>
      </c>
      <c r="C23" s="14"/>
      <c r="E23" s="133"/>
      <c r="F23" s="133"/>
      <c r="G23" s="133"/>
    </row>
    <row r="24" spans="1:8" ht="20.149999999999999" customHeight="1" x14ac:dyDescent="0.35">
      <c r="A24" t="s">
        <v>100</v>
      </c>
      <c r="B24" s="190">
        <v>-10.522127530000001</v>
      </c>
      <c r="C24" s="14"/>
      <c r="E24" s="133"/>
      <c r="F24" s="133"/>
      <c r="G24" s="133"/>
    </row>
    <row r="25" spans="1:8" ht="20.149999999999999" customHeight="1" x14ac:dyDescent="0.35">
      <c r="A25" t="s">
        <v>35</v>
      </c>
      <c r="B25" s="190">
        <v>44.596891720000002</v>
      </c>
      <c r="C25" s="14"/>
      <c r="E25" s="133"/>
      <c r="F25" s="133"/>
      <c r="G25" s="133"/>
    </row>
    <row r="26" spans="1:8" ht="20.149999999999999" customHeight="1" x14ac:dyDescent="0.35">
      <c r="A26" t="s">
        <v>34</v>
      </c>
      <c r="B26" s="190">
        <v>-53.506437159999997</v>
      </c>
      <c r="C26" s="14"/>
      <c r="E26" s="133"/>
      <c r="F26" s="133"/>
      <c r="G26" s="133"/>
    </row>
    <row r="27" spans="1:8" ht="20.149999999999999" customHeight="1" x14ac:dyDescent="0.35">
      <c r="A27" t="s">
        <v>32</v>
      </c>
      <c r="B27" s="190">
        <v>-61.560322960000001</v>
      </c>
      <c r="C27" s="14"/>
      <c r="E27" s="133"/>
      <c r="F27" s="133"/>
      <c r="G27" s="133"/>
    </row>
    <row r="28" spans="1:8" ht="20.149999999999999" customHeight="1" x14ac:dyDescent="0.35">
      <c r="A28" t="s">
        <v>67</v>
      </c>
      <c r="B28" s="190">
        <v>-69.300269119999996</v>
      </c>
      <c r="C28" s="14"/>
      <c r="E28" s="133"/>
      <c r="F28" s="133"/>
      <c r="G28" s="133"/>
    </row>
    <row r="29" spans="1:8" ht="20.149999999999999" customHeight="1" x14ac:dyDescent="0.35">
      <c r="A29" t="s">
        <v>71</v>
      </c>
      <c r="B29" s="190">
        <v>-80.600585730000006</v>
      </c>
      <c r="C29" s="14"/>
      <c r="E29" s="133"/>
      <c r="F29" s="133"/>
      <c r="G29" s="133"/>
    </row>
    <row r="30" spans="1:8" ht="20.149999999999999" customHeight="1" x14ac:dyDescent="0.35">
      <c r="A30" t="s">
        <v>33</v>
      </c>
      <c r="B30" s="190">
        <v>202.21346940000001</v>
      </c>
      <c r="C30" s="14"/>
      <c r="E30" s="133"/>
      <c r="F30" s="133"/>
      <c r="G30" s="133"/>
    </row>
    <row r="31" spans="1:8" ht="20.149999999999999" customHeight="1" x14ac:dyDescent="0.35">
      <c r="A31" t="s">
        <v>69</v>
      </c>
      <c r="B31" s="190">
        <v>-471.94890800000002</v>
      </c>
      <c r="C31" s="14"/>
      <c r="E31" s="133"/>
      <c r="F31" s="133"/>
      <c r="G31" s="133"/>
    </row>
    <row r="32" spans="1:8" ht="20.149999999999999" customHeight="1" x14ac:dyDescent="0.35">
      <c r="A32" t="s">
        <v>31</v>
      </c>
      <c r="B32" s="190">
        <v>852.34587020000004</v>
      </c>
      <c r="C32" s="14"/>
      <c r="E32" s="133"/>
      <c r="F32" s="133"/>
      <c r="G32" s="133"/>
    </row>
    <row r="33" spans="1:5" s="71" customFormat="1" ht="19.5" customHeight="1" x14ac:dyDescent="0.35">
      <c r="A33" t="s">
        <v>93</v>
      </c>
      <c r="B33" s="190">
        <v>1140.589604</v>
      </c>
      <c r="C33" s="157"/>
      <c r="D33" s="157"/>
      <c r="E33" s="157"/>
    </row>
    <row r="34" spans="1:5" s="71" customFormat="1" ht="19.5" customHeight="1" x14ac:dyDescent="0.35">
      <c r="A34" s="71" t="s">
        <v>28</v>
      </c>
      <c r="B34" s="161"/>
      <c r="C34" s="157"/>
      <c r="D34" s="157"/>
      <c r="E34" s="157"/>
    </row>
    <row r="35" spans="1:5" s="71" customFormat="1" ht="20.149999999999999" customHeight="1" x14ac:dyDescent="0.35">
      <c r="A35" s="71" t="s">
        <v>18</v>
      </c>
      <c r="B35" s="129"/>
    </row>
    <row r="36" spans="1:5" s="71" customFormat="1" ht="20.149999999999999" customHeight="1" x14ac:dyDescent="0.35">
      <c r="A36" s="71" t="s">
        <v>29</v>
      </c>
      <c r="B36" s="129"/>
    </row>
    <row r="37" spans="1:5" s="71" customFormat="1" ht="20.149999999999999" customHeight="1" x14ac:dyDescent="0.35">
      <c r="A37" t="s">
        <v>112</v>
      </c>
      <c r="B37" s="156"/>
    </row>
    <row r="38" spans="1:5" s="71" customFormat="1" ht="20.149999999999999" customHeight="1" x14ac:dyDescent="0.35">
      <c r="A38" s="160" t="s">
        <v>4</v>
      </c>
      <c r="B38" s="156"/>
    </row>
    <row r="39" spans="1:5" s="71" customFormat="1" ht="20.149999999999999" customHeight="1" x14ac:dyDescent="0.35">
      <c r="A39"/>
      <c r="B39" s="128"/>
    </row>
  </sheetData>
  <phoneticPr fontId="9" type="noConversion"/>
  <hyperlinks>
    <hyperlink ref="A38" location="'Table of Contents'!A1" display="Return to Contents" xr:uid="{5680DCAE-9FE9-418A-835A-992A3A74350C}"/>
  </hyperlink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4616-3855-4D95-B404-2FE1C12E8805}">
  <dimension ref="A1:G23"/>
  <sheetViews>
    <sheetView showGridLines="0" zoomScaleNormal="100" workbookViewId="0"/>
  </sheetViews>
  <sheetFormatPr defaultRowHeight="15.5" x14ac:dyDescent="0.35"/>
  <cols>
    <col min="1" max="1" width="38" customWidth="1"/>
    <col min="2" max="6" width="8.69140625" customWidth="1"/>
    <col min="9" max="9" width="34.4609375" bestFit="1" customWidth="1"/>
  </cols>
  <sheetData>
    <row r="1" spans="1:7" s="71" customFormat="1" ht="20.149999999999999" customHeight="1" x14ac:dyDescent="0.35">
      <c r="A1" s="123" t="s">
        <v>96</v>
      </c>
      <c r="B1" s="126"/>
      <c r="C1" s="126"/>
      <c r="D1" s="126"/>
      <c r="E1" s="126"/>
      <c r="F1" s="126"/>
      <c r="G1" s="124"/>
    </row>
    <row r="2" spans="1:7" ht="20.149999999999999" customHeight="1" x14ac:dyDescent="0.35">
      <c r="A2" t="s">
        <v>97</v>
      </c>
      <c r="B2" s="12"/>
      <c r="C2" s="12"/>
      <c r="D2" s="12"/>
      <c r="E2" s="12"/>
      <c r="F2" s="12"/>
      <c r="G2" s="3"/>
    </row>
    <row r="3" spans="1:7" ht="20.149999999999999" customHeight="1" x14ac:dyDescent="0.35">
      <c r="A3" s="20" t="s">
        <v>73</v>
      </c>
      <c r="B3" s="31" t="s">
        <v>7</v>
      </c>
      <c r="C3" s="30" t="s">
        <v>8</v>
      </c>
      <c r="D3" s="45" t="s">
        <v>9</v>
      </c>
      <c r="E3" s="30" t="s">
        <v>10</v>
      </c>
      <c r="F3" s="30" t="s">
        <v>11</v>
      </c>
      <c r="G3" s="21"/>
    </row>
    <row r="4" spans="1:7" ht="20.149999999999999" customHeight="1" x14ac:dyDescent="0.35">
      <c r="A4" t="s">
        <v>33</v>
      </c>
      <c r="B4" s="42">
        <v>28.560195204887819</v>
      </c>
      <c r="C4" s="42">
        <v>31.333418128391461</v>
      </c>
      <c r="D4" s="42">
        <v>32.689438758251747</v>
      </c>
      <c r="E4" s="42">
        <v>34.231547766732284</v>
      </c>
      <c r="F4" s="42">
        <v>34.410595755164785</v>
      </c>
      <c r="G4" s="26"/>
    </row>
    <row r="5" spans="1:7" ht="20.149999999999999" customHeight="1" x14ac:dyDescent="0.35">
      <c r="A5" t="s">
        <v>93</v>
      </c>
      <c r="B5" s="42">
        <v>14.967349434702811</v>
      </c>
      <c r="C5" s="42">
        <v>14.100421380916877</v>
      </c>
      <c r="D5" s="42">
        <v>12.634413947518899</v>
      </c>
      <c r="E5" s="42">
        <v>15.121368217631264</v>
      </c>
      <c r="F5" s="42">
        <v>14.230534021337018</v>
      </c>
      <c r="G5" s="26"/>
    </row>
    <row r="6" spans="1:7" ht="20.149999999999999" customHeight="1" x14ac:dyDescent="0.35">
      <c r="A6" t="s">
        <v>59</v>
      </c>
      <c r="B6" s="42">
        <v>12.930829987314892</v>
      </c>
      <c r="C6" s="42">
        <v>14.319286028341482</v>
      </c>
      <c r="D6" s="42">
        <v>15.452076853787458</v>
      </c>
      <c r="E6" s="42">
        <v>16.163161696191782</v>
      </c>
      <c r="F6" s="42">
        <v>17.642737957061662</v>
      </c>
      <c r="G6" s="26"/>
    </row>
    <row r="7" spans="1:7" ht="20.149999999999999" customHeight="1" x14ac:dyDescent="0.35">
      <c r="A7" t="s">
        <v>98</v>
      </c>
      <c r="B7" s="42">
        <v>11.254392794647995</v>
      </c>
      <c r="C7" s="42">
        <v>9.1819393353487495</v>
      </c>
      <c r="D7" s="42">
        <v>9.0618110985198008</v>
      </c>
      <c r="E7" s="42">
        <v>9.1480721835354046</v>
      </c>
      <c r="F7" s="42">
        <v>9.2944780282917296</v>
      </c>
      <c r="G7" s="43"/>
    </row>
    <row r="8" spans="1:7" ht="20.149999999999999" customHeight="1" x14ac:dyDescent="0.35">
      <c r="A8" t="s">
        <v>70</v>
      </c>
      <c r="B8" s="42">
        <v>8.3935833350507778</v>
      </c>
      <c r="C8" s="42">
        <v>7.56379319290944</v>
      </c>
      <c r="D8" s="42">
        <v>7.612341825067749</v>
      </c>
      <c r="E8" s="42">
        <v>6.4361627547954186</v>
      </c>
      <c r="F8" s="42">
        <v>6.3816268474832905</v>
      </c>
      <c r="G8" s="43"/>
    </row>
    <row r="9" spans="1:7" ht="20.149999999999999" customHeight="1" x14ac:dyDescent="0.35">
      <c r="A9" t="s">
        <v>32</v>
      </c>
      <c r="B9" s="42">
        <v>6.9837810144407753</v>
      </c>
      <c r="C9" s="42">
        <v>8.7836959994756629</v>
      </c>
      <c r="D9" s="42">
        <v>6.5266125331618436</v>
      </c>
      <c r="E9" s="42">
        <v>3.6635404778051619</v>
      </c>
      <c r="F9" s="42">
        <v>3.0595986914944655</v>
      </c>
      <c r="G9" s="43"/>
    </row>
    <row r="10" spans="1:7" ht="20.149999999999999" customHeight="1" x14ac:dyDescent="0.35">
      <c r="A10" t="s">
        <v>67</v>
      </c>
      <c r="B10" s="96">
        <v>6.7007969999461947</v>
      </c>
      <c r="C10" s="96">
        <v>6.3518566157896323</v>
      </c>
      <c r="D10" s="96">
        <v>6.5507900454438568</v>
      </c>
      <c r="E10" s="96">
        <v>6.5802416042255922</v>
      </c>
      <c r="F10" s="96">
        <v>6.3452641441397697</v>
      </c>
      <c r="G10" s="43"/>
    </row>
    <row r="11" spans="1:7" ht="20.149999999999999" customHeight="1" x14ac:dyDescent="0.35">
      <c r="A11" t="s">
        <v>72</v>
      </c>
      <c r="B11" s="42">
        <v>6.0337187922603546</v>
      </c>
      <c r="C11" s="42">
        <v>4.4125791625361499</v>
      </c>
      <c r="D11" s="42">
        <v>4.4160980017094218</v>
      </c>
      <c r="E11" s="42">
        <v>4.3945367506381938</v>
      </c>
      <c r="F11" s="42">
        <v>4.6529780033234083</v>
      </c>
      <c r="G11" s="3"/>
    </row>
    <row r="12" spans="1:7" ht="20.149999999999999" customHeight="1" x14ac:dyDescent="0.35">
      <c r="A12" t="s">
        <v>34</v>
      </c>
      <c r="B12" s="42">
        <v>2.8023979295512409</v>
      </c>
      <c r="C12" s="42">
        <v>2.6096024600125074</v>
      </c>
      <c r="D12" s="42">
        <v>2.7299344465953848</v>
      </c>
      <c r="E12" s="42">
        <v>2.904495068120041</v>
      </c>
      <c r="F12" s="42">
        <v>2.8332023761012617</v>
      </c>
      <c r="G12" s="3"/>
    </row>
    <row r="13" spans="1:7" ht="20.149999999999999" customHeight="1" x14ac:dyDescent="0.35">
      <c r="A13" t="s">
        <v>31</v>
      </c>
      <c r="B13" s="42">
        <v>0.70543368313397847</v>
      </c>
      <c r="C13" s="42">
        <v>0.58714774548920323</v>
      </c>
      <c r="D13" s="96">
        <v>0.9166621436626684</v>
      </c>
      <c r="E13" s="96">
        <v>0.48243655270136904</v>
      </c>
      <c r="F13" s="96">
        <v>0.38625026313299177</v>
      </c>
      <c r="G13" s="3"/>
    </row>
    <row r="14" spans="1:7" ht="20.149999999999999" customHeight="1" x14ac:dyDescent="0.35">
      <c r="A14" t="s">
        <v>35</v>
      </c>
      <c r="B14" s="42">
        <v>0.47719578181059702</v>
      </c>
      <c r="C14" s="42">
        <v>0.58720236388413238</v>
      </c>
      <c r="D14" s="42">
        <v>1.210342163881867</v>
      </c>
      <c r="E14" s="42">
        <v>0.65286071091850406</v>
      </c>
      <c r="F14" s="42">
        <v>0.54804773942895113</v>
      </c>
      <c r="G14" s="3"/>
    </row>
    <row r="15" spans="1:7" ht="20.149999999999999" customHeight="1" x14ac:dyDescent="0.35">
      <c r="A15" t="s">
        <v>36</v>
      </c>
      <c r="B15" s="96">
        <v>0.1715138462159827</v>
      </c>
      <c r="C15" s="96">
        <v>0.14994114867946373</v>
      </c>
      <c r="D15" s="96">
        <v>0.18028968058819889</v>
      </c>
      <c r="E15" s="96">
        <v>0.19538680384405446</v>
      </c>
      <c r="F15" s="96">
        <v>0.18157900762927037</v>
      </c>
    </row>
    <row r="16" spans="1:7" ht="20.149999999999999" customHeight="1" x14ac:dyDescent="0.35">
      <c r="A16" t="s">
        <v>99</v>
      </c>
      <c r="B16" s="42">
        <v>1.8811196036591656E-2</v>
      </c>
      <c r="C16" s="42">
        <v>1.9116438225229869E-2</v>
      </c>
      <c r="D16" s="42">
        <v>1.9188501811120449E-2</v>
      </c>
      <c r="E16" s="42">
        <v>2.618941286093146E-2</v>
      </c>
      <c r="F16" s="42">
        <v>3.3107165411399297E-2</v>
      </c>
    </row>
    <row r="17" spans="1:7" ht="20.149999999999999" customHeight="1" x14ac:dyDescent="0.35">
      <c r="A17" s="106" t="s">
        <v>62</v>
      </c>
      <c r="B17" s="97">
        <v>100</v>
      </c>
      <c r="C17" s="97">
        <v>100</v>
      </c>
      <c r="D17" s="97">
        <v>100</v>
      </c>
      <c r="E17" s="97">
        <v>100</v>
      </c>
      <c r="F17" s="97">
        <v>100</v>
      </c>
    </row>
    <row r="18" spans="1:7" ht="20.149999999999999" customHeight="1" x14ac:dyDescent="0.35">
      <c r="A18" t="s">
        <v>17</v>
      </c>
      <c r="B18" s="44"/>
      <c r="C18" s="3"/>
      <c r="D18" s="3"/>
      <c r="E18" s="3"/>
      <c r="F18" s="3"/>
      <c r="G18" s="3"/>
    </row>
    <row r="19" spans="1:7" ht="20.149999999999999" customHeight="1" x14ac:dyDescent="0.35">
      <c r="A19" t="s">
        <v>18</v>
      </c>
      <c r="B19" s="103"/>
      <c r="C19" s="3"/>
      <c r="D19" s="3"/>
      <c r="E19" s="3"/>
      <c r="F19" s="3"/>
    </row>
    <row r="20" spans="1:7" ht="20.149999999999999" customHeight="1" x14ac:dyDescent="0.35">
      <c r="A20" t="s">
        <v>19</v>
      </c>
      <c r="B20" s="104"/>
      <c r="C20" s="104"/>
      <c r="D20" s="104"/>
      <c r="E20" s="104"/>
      <c r="F20" s="104"/>
    </row>
    <row r="21" spans="1:7" ht="20.149999999999999" customHeight="1" x14ac:dyDescent="0.35">
      <c r="A21" s="10" t="s">
        <v>4</v>
      </c>
      <c r="B21" s="103"/>
      <c r="C21" s="25"/>
      <c r="D21" s="25"/>
      <c r="E21" s="25"/>
      <c r="F21" s="59"/>
    </row>
    <row r="22" spans="1:7" ht="20.149999999999999" customHeight="1" x14ac:dyDescent="0.35">
      <c r="B22" s="25"/>
      <c r="C22" s="25"/>
      <c r="D22" s="25"/>
      <c r="E22" s="25"/>
      <c r="F22" s="25"/>
    </row>
    <row r="23" spans="1:7" x14ac:dyDescent="0.35">
      <c r="A23" s="3"/>
      <c r="B23" s="3"/>
      <c r="C23" s="3"/>
      <c r="D23" s="3"/>
      <c r="E23" s="3"/>
      <c r="F23" s="3"/>
    </row>
  </sheetData>
  <phoneticPr fontId="9" type="noConversion"/>
  <hyperlinks>
    <hyperlink ref="A21" location="'Table of Contents'!A1" display="Return to Contents" xr:uid="{FC39CE7C-97B9-4AF9-A6E1-896365CFFA9E}"/>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8"/>
  <sheetViews>
    <sheetView showGridLines="0" zoomScaleNormal="100" workbookViewId="0"/>
  </sheetViews>
  <sheetFormatPr defaultColWidth="8.4609375" defaultRowHeight="20.149999999999999" customHeight="1" x14ac:dyDescent="0.35"/>
  <cols>
    <col min="1" max="1" width="38.84375" style="3" customWidth="1"/>
    <col min="2" max="7" width="8.69140625" style="3" customWidth="1"/>
    <col min="8" max="8" width="8.4609375" style="3"/>
    <col min="9" max="9" width="22" style="3" bestFit="1" customWidth="1"/>
    <col min="10" max="10" width="20.07421875" style="3" bestFit="1" customWidth="1"/>
    <col min="11" max="13" width="21.07421875" style="3" bestFit="1" customWidth="1"/>
    <col min="14" max="16" width="8.4609375" style="3"/>
    <col min="17" max="17" width="12" style="3" bestFit="1" customWidth="1"/>
    <col min="18" max="16384" width="8.4609375" style="3"/>
  </cols>
  <sheetData>
    <row r="1" spans="1:22" ht="20.149999999999999" customHeight="1" x14ac:dyDescent="0.35">
      <c r="A1" s="98" t="s">
        <v>5</v>
      </c>
      <c r="B1" s="12"/>
      <c r="C1" s="12"/>
      <c r="D1" s="12"/>
      <c r="E1" s="12"/>
    </row>
    <row r="2" spans="1:22" ht="20.149999999999999" customHeight="1" x14ac:dyDescent="0.35">
      <c r="A2" t="s">
        <v>56</v>
      </c>
      <c r="B2" s="12"/>
      <c r="C2" s="12"/>
      <c r="D2" s="12"/>
      <c r="E2" s="12"/>
    </row>
    <row r="3" spans="1:22" s="4" customFormat="1" ht="31.5" customHeight="1" x14ac:dyDescent="0.35">
      <c r="A3" s="20" t="s">
        <v>6</v>
      </c>
      <c r="B3" s="21" t="s">
        <v>7</v>
      </c>
      <c r="C3" s="21" t="s">
        <v>8</v>
      </c>
      <c r="D3" s="21" t="s">
        <v>9</v>
      </c>
      <c r="E3" s="21" t="s">
        <v>10</v>
      </c>
      <c r="F3" s="21" t="s">
        <v>11</v>
      </c>
      <c r="G3" s="22" t="s">
        <v>12</v>
      </c>
      <c r="H3" s="11"/>
      <c r="J3" s="53"/>
      <c r="K3" s="54"/>
      <c r="L3" s="54"/>
      <c r="M3" s="54"/>
      <c r="N3" s="54"/>
    </row>
    <row r="4" spans="1:22" ht="20.149999999999999" customHeight="1" x14ac:dyDescent="0.35">
      <c r="A4" s="8" t="s">
        <v>13</v>
      </c>
      <c r="B4" s="37">
        <v>59535.789479134037</v>
      </c>
      <c r="C4" s="37">
        <v>61676.696323671269</v>
      </c>
      <c r="D4" s="37">
        <v>62968.137306971657</v>
      </c>
      <c r="E4" s="37">
        <v>64583.245045143049</v>
      </c>
      <c r="F4" s="37">
        <v>66730.807195814748</v>
      </c>
      <c r="G4" s="37">
        <v>68420.46781154038</v>
      </c>
      <c r="H4" s="13"/>
      <c r="I4" s="111"/>
      <c r="J4" s="111"/>
      <c r="K4" s="111"/>
      <c r="L4" s="111"/>
      <c r="M4" s="111"/>
      <c r="N4" s="35"/>
      <c r="O4" s="35"/>
      <c r="P4" s="35"/>
      <c r="Q4" s="35"/>
    </row>
    <row r="5" spans="1:22" ht="20.149999999999999" customHeight="1" x14ac:dyDescent="0.35">
      <c r="A5" t="s">
        <v>14</v>
      </c>
      <c r="B5" s="175" t="s">
        <v>108</v>
      </c>
      <c r="C5" s="46">
        <v>3.5959997562265755</v>
      </c>
      <c r="D5" s="46">
        <v>2.0938880651503666</v>
      </c>
      <c r="E5" s="46">
        <v>2.5649603231832714</v>
      </c>
      <c r="F5" s="46">
        <v>3.3252620693967572</v>
      </c>
      <c r="G5" s="46">
        <v>2.5320548135548506</v>
      </c>
      <c r="H5" s="13"/>
      <c r="I5" s="108"/>
      <c r="J5" s="108"/>
      <c r="K5" s="108"/>
      <c r="L5" s="108"/>
      <c r="M5" s="108"/>
      <c r="N5" s="108"/>
    </row>
    <row r="6" spans="1:22" ht="20.149999999999999" customHeight="1" x14ac:dyDescent="0.35">
      <c r="A6" t="s">
        <v>15</v>
      </c>
      <c r="B6" s="175" t="s">
        <v>108</v>
      </c>
      <c r="C6" s="46">
        <v>1.3362683046681809</v>
      </c>
      <c r="D6" s="46">
        <v>8.0989231263515649E-2</v>
      </c>
      <c r="E6" s="46">
        <v>0.66808127578114807</v>
      </c>
      <c r="F6" s="46">
        <v>1.4530489714595092</v>
      </c>
      <c r="G6" s="46">
        <v>0.56891028939618593</v>
      </c>
      <c r="H6" s="13"/>
    </row>
    <row r="7" spans="1:22" ht="20.149999999999999" customHeight="1" x14ac:dyDescent="0.35">
      <c r="A7" s="183" t="s">
        <v>113</v>
      </c>
      <c r="B7" s="37">
        <v>52340.195479134039</v>
      </c>
      <c r="C7" s="37">
        <v>54108.514870566622</v>
      </c>
      <c r="D7" s="37">
        <v>55420.255403747637</v>
      </c>
      <c r="E7" s="37">
        <v>57017.943229377517</v>
      </c>
      <c r="F7" s="37">
        <v>59120.078520985342</v>
      </c>
      <c r="G7" s="37">
        <v>60909.181811540388</v>
      </c>
      <c r="H7" s="13"/>
      <c r="I7" s="105"/>
    </row>
    <row r="8" spans="1:22" ht="20.149999999999999" customHeight="1" x14ac:dyDescent="0.35">
      <c r="A8" t="s">
        <v>14</v>
      </c>
      <c r="B8" s="175" t="s">
        <v>108</v>
      </c>
      <c r="C8" s="46">
        <v>3.378511247894636</v>
      </c>
      <c r="D8" s="46">
        <v>2.4242774659752513</v>
      </c>
      <c r="E8" s="46">
        <v>2.8828590088414501</v>
      </c>
      <c r="F8" s="46">
        <v>3.6867960725120383</v>
      </c>
      <c r="G8" s="46">
        <v>3.0262194085550504</v>
      </c>
      <c r="H8" s="23"/>
      <c r="I8" s="51"/>
      <c r="J8" s="108"/>
      <c r="K8" s="108"/>
      <c r="L8" s="108"/>
      <c r="M8" s="108"/>
      <c r="N8" s="105"/>
      <c r="O8" s="109"/>
    </row>
    <row r="9" spans="1:22" ht="20.149999999999999" customHeight="1" x14ac:dyDescent="0.35">
      <c r="A9" t="s">
        <v>15</v>
      </c>
      <c r="B9" s="175" t="s">
        <v>108</v>
      </c>
      <c r="C9" s="46">
        <v>1.1235238561820609</v>
      </c>
      <c r="D9" s="46">
        <v>0.40486462373534948</v>
      </c>
      <c r="E9" s="46">
        <v>0.98010061088803013</v>
      </c>
      <c r="F9" s="46">
        <v>1.8080321206748806</v>
      </c>
      <c r="G9" s="46">
        <v>1.0536132919171166</v>
      </c>
      <c r="H9" s="5"/>
      <c r="Q9" s="35"/>
      <c r="R9" s="35"/>
      <c r="S9" s="35"/>
      <c r="T9" s="35"/>
      <c r="U9" s="35"/>
      <c r="V9" s="35"/>
    </row>
    <row r="10" spans="1:22" ht="20.149999999999999" customHeight="1" x14ac:dyDescent="0.35">
      <c r="A10" s="183" t="s">
        <v>114</v>
      </c>
      <c r="B10" s="37">
        <v>45581.628199091319</v>
      </c>
      <c r="C10" s="37">
        <v>46703.680787235011</v>
      </c>
      <c r="D10" s="37">
        <v>47532.150924522939</v>
      </c>
      <c r="E10" s="37">
        <v>48718.130688989579</v>
      </c>
      <c r="F10" s="37">
        <v>50362.031662631736</v>
      </c>
      <c r="G10" s="37">
        <v>51682.808343873592</v>
      </c>
      <c r="H10" s="5"/>
      <c r="I10" s="35"/>
      <c r="J10" s="35"/>
      <c r="K10" s="35"/>
      <c r="L10" s="35"/>
      <c r="M10" s="35"/>
      <c r="N10" s="35"/>
    </row>
    <row r="11" spans="1:22" ht="20.149999999999999" customHeight="1" x14ac:dyDescent="0.35">
      <c r="A11" t="s">
        <v>14</v>
      </c>
      <c r="B11" s="175" t="s">
        <v>108</v>
      </c>
      <c r="C11" s="46">
        <v>2.461633409062955</v>
      </c>
      <c r="D11" s="46">
        <v>1.7738861762569371</v>
      </c>
      <c r="E11" s="46">
        <v>2.4951106596246291</v>
      </c>
      <c r="F11" s="46">
        <v>3.3743104474525296</v>
      </c>
      <c r="G11" s="46">
        <v>2.6225643359456967</v>
      </c>
      <c r="H11" s="5"/>
      <c r="J11" s="108"/>
      <c r="K11" s="108"/>
      <c r="L11" s="108"/>
      <c r="M11" s="108"/>
    </row>
    <row r="12" spans="1:22" ht="20.149999999999999" customHeight="1" x14ac:dyDescent="0.35">
      <c r="A12" t="s">
        <v>15</v>
      </c>
      <c r="B12" s="175" t="s">
        <v>108</v>
      </c>
      <c r="C12" s="46">
        <v>0.22664580203819185</v>
      </c>
      <c r="D12" s="46">
        <v>-0.23270345106328705</v>
      </c>
      <c r="E12" s="46">
        <v>0.59952344096065247</v>
      </c>
      <c r="F12" s="46">
        <v>1.5012086122017791</v>
      </c>
      <c r="G12" s="46">
        <v>0.65768685838440888</v>
      </c>
      <c r="H12" s="5"/>
    </row>
    <row r="13" spans="1:22" ht="20.149999999999999" customHeight="1" x14ac:dyDescent="0.35">
      <c r="A13" s="8" t="s">
        <v>16</v>
      </c>
      <c r="B13" s="37">
        <v>7195.5940000000001</v>
      </c>
      <c r="C13" s="37">
        <v>7568.181453104653</v>
      </c>
      <c r="D13" s="37">
        <v>7547.8819032240162</v>
      </c>
      <c r="E13" s="37">
        <v>7565.3018157655279</v>
      </c>
      <c r="F13" s="37">
        <v>7610.7286748294055</v>
      </c>
      <c r="G13" s="37">
        <v>7511.2860000000001</v>
      </c>
      <c r="I13" s="35"/>
    </row>
    <row r="14" spans="1:22" ht="20.149999999999999" customHeight="1" x14ac:dyDescent="0.35">
      <c r="A14" t="s">
        <v>14</v>
      </c>
      <c r="B14" s="175" t="s">
        <v>108</v>
      </c>
      <c r="C14" s="46">
        <v>5.1779943824603407</v>
      </c>
      <c r="D14" s="46">
        <v>-0.26822229364373129</v>
      </c>
      <c r="E14" s="46">
        <v>0.23079206544119302</v>
      </c>
      <c r="F14" s="46">
        <v>0.60046327522864829</v>
      </c>
      <c r="G14" s="46">
        <v>-1.3066117461037265</v>
      </c>
      <c r="H14" s="105"/>
      <c r="I14" s="108"/>
      <c r="J14" s="108"/>
      <c r="K14" s="108"/>
      <c r="L14" s="108"/>
      <c r="M14" s="108"/>
      <c r="O14" s="36"/>
    </row>
    <row r="15" spans="1:22" ht="20.149999999999999" customHeight="1" x14ac:dyDescent="0.35">
      <c r="A15" t="s">
        <v>15</v>
      </c>
      <c r="B15" s="175" t="s">
        <v>108</v>
      </c>
      <c r="C15" s="46">
        <v>2.883755005677898</v>
      </c>
      <c r="D15" s="46">
        <v>-2.2345493955999416</v>
      </c>
      <c r="E15" s="46">
        <v>-1.6229179030935512</v>
      </c>
      <c r="F15" s="46">
        <v>-1.2223775405627464</v>
      </c>
      <c r="G15" s="46">
        <v>-3.1962586967438824</v>
      </c>
      <c r="H15" s="105"/>
      <c r="I15" s="108"/>
    </row>
    <row r="16" spans="1:22" ht="20.149999999999999" customHeight="1" x14ac:dyDescent="0.35">
      <c r="A16" t="s">
        <v>17</v>
      </c>
      <c r="B16" s="24"/>
    </row>
    <row r="17" spans="1:17" ht="20.149999999999999" customHeight="1" x14ac:dyDescent="0.35">
      <c r="A17" t="s">
        <v>18</v>
      </c>
      <c r="B17" s="94"/>
      <c r="C17" s="95"/>
      <c r="D17" s="95"/>
      <c r="E17" s="95"/>
      <c r="F17" s="95"/>
      <c r="G17" s="95"/>
    </row>
    <row r="18" spans="1:17" ht="20.149999999999999" customHeight="1" x14ac:dyDescent="0.35">
      <c r="A18" t="s">
        <v>19</v>
      </c>
      <c r="B18" s="48"/>
      <c r="C18" s="48"/>
      <c r="D18" s="48"/>
      <c r="E18" s="48"/>
      <c r="F18" s="48"/>
      <c r="G18" s="17"/>
    </row>
    <row r="19" spans="1:17" ht="20.149999999999999" customHeight="1" x14ac:dyDescent="0.35">
      <c r="A19" s="19" t="s">
        <v>92</v>
      </c>
      <c r="B19" s="47"/>
      <c r="C19" s="17"/>
      <c r="D19" s="17"/>
      <c r="E19" s="18"/>
      <c r="F19" s="17"/>
      <c r="G19" s="17"/>
    </row>
    <row r="20" spans="1:17" ht="20.149999999999999" customHeight="1" x14ac:dyDescent="0.35">
      <c r="A20" t="s">
        <v>116</v>
      </c>
      <c r="B20" s="47"/>
      <c r="C20" s="17"/>
      <c r="D20" s="17"/>
      <c r="E20" s="18"/>
      <c r="F20" s="17"/>
      <c r="G20" s="17"/>
    </row>
    <row r="21" spans="1:17" ht="20.149999999999999" customHeight="1" x14ac:dyDescent="0.35">
      <c r="A21" t="s">
        <v>115</v>
      </c>
      <c r="B21" s="48"/>
      <c r="C21" s="48"/>
      <c r="D21" s="48"/>
      <c r="E21" s="48"/>
      <c r="F21" s="48"/>
      <c r="G21" s="17"/>
    </row>
    <row r="22" spans="1:17" ht="20.149999999999999" customHeight="1" x14ac:dyDescent="0.35">
      <c r="A22" s="10" t="s">
        <v>4</v>
      </c>
      <c r="B22" s="25"/>
      <c r="C22" s="25"/>
      <c r="D22" s="25"/>
      <c r="E22" s="25"/>
      <c r="F22" s="25"/>
    </row>
    <row r="27" spans="1:17" ht="20.149999999999999" customHeight="1" x14ac:dyDescent="0.35">
      <c r="B27" s="35"/>
      <c r="C27" s="35"/>
      <c r="D27" s="35"/>
      <c r="E27" s="35"/>
      <c r="F27" s="35"/>
      <c r="G27" s="35"/>
    </row>
    <row r="28" spans="1:17" ht="20.149999999999999" customHeight="1" x14ac:dyDescent="0.35">
      <c r="A28" s="136"/>
    </row>
    <row r="29" spans="1:17" ht="20.149999999999999" customHeight="1" x14ac:dyDescent="0.35">
      <c r="A29" s="137"/>
      <c r="B29" s="35"/>
      <c r="C29" s="35"/>
      <c r="D29" s="35"/>
      <c r="E29" s="35"/>
      <c r="F29" s="35"/>
      <c r="G29" s="35"/>
    </row>
    <row r="31" spans="1:17" ht="20.149999999999999" customHeight="1" x14ac:dyDescent="0.35">
      <c r="Q31" s="138"/>
    </row>
    <row r="36" spans="2:7" ht="20.149999999999999" customHeight="1" x14ac:dyDescent="0.35">
      <c r="B36" s="139"/>
      <c r="C36" s="139"/>
      <c r="D36" s="139"/>
      <c r="E36" s="139"/>
      <c r="F36" s="139"/>
      <c r="G36" s="139"/>
    </row>
    <row r="37" spans="2:7" ht="20.149999999999999" customHeight="1" x14ac:dyDescent="0.35">
      <c r="B37" s="139"/>
      <c r="C37" s="139"/>
      <c r="D37" s="139"/>
      <c r="E37" s="139"/>
      <c r="F37" s="139"/>
      <c r="G37" s="139"/>
    </row>
    <row r="38" spans="2:7" ht="20.149999999999999" customHeight="1" x14ac:dyDescent="0.35">
      <c r="B38" s="139"/>
      <c r="C38" s="139"/>
      <c r="D38" s="139"/>
      <c r="E38" s="139"/>
      <c r="F38" s="139"/>
      <c r="G38" s="139"/>
    </row>
  </sheetData>
  <phoneticPr fontId="9" type="noConversion"/>
  <hyperlinks>
    <hyperlink ref="A22" location="'Table of Contents'!A1" display="Return to Contents" xr:uid="{9B02AC60-BA47-4E64-924A-0A3084C8E7C2}"/>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A93E-3533-4F03-B8C1-B8A617798DD7}">
  <dimension ref="A1:AE26"/>
  <sheetViews>
    <sheetView showGridLines="0" zoomScaleNormal="100" workbookViewId="0"/>
  </sheetViews>
  <sheetFormatPr defaultRowHeight="20.149999999999999" customHeight="1" x14ac:dyDescent="0.35"/>
  <cols>
    <col min="1" max="1" width="23.765625" customWidth="1"/>
    <col min="2" max="2" width="9.69140625" customWidth="1"/>
    <col min="3" max="7" width="9.23046875" customWidth="1"/>
    <col min="8" max="8" width="19.84375" bestFit="1" customWidth="1"/>
    <col min="9" max="9" width="21.07421875" bestFit="1" customWidth="1"/>
  </cols>
  <sheetData>
    <row r="1" spans="1:18" ht="20.149999999999999" customHeight="1" x14ac:dyDescent="0.35">
      <c r="A1" s="98" t="s">
        <v>74</v>
      </c>
      <c r="B1" s="4"/>
      <c r="C1" s="4"/>
      <c r="D1" s="4"/>
      <c r="E1" s="4"/>
      <c r="F1" s="4"/>
      <c r="G1" s="4"/>
    </row>
    <row r="2" spans="1:18" ht="20.149999999999999" customHeight="1" x14ac:dyDescent="0.35">
      <c r="A2" t="s">
        <v>56</v>
      </c>
      <c r="B2" s="4"/>
      <c r="C2" s="4"/>
      <c r="D2" s="4"/>
      <c r="E2" s="4"/>
      <c r="F2" s="4"/>
      <c r="G2" s="4"/>
    </row>
    <row r="3" spans="1:18" ht="20.149999999999999" customHeight="1" x14ac:dyDescent="0.35">
      <c r="A3" s="56" t="s">
        <v>55</v>
      </c>
      <c r="B3" s="57" t="s">
        <v>54</v>
      </c>
      <c r="C3" s="57" t="s">
        <v>8</v>
      </c>
      <c r="D3" s="57" t="s">
        <v>9</v>
      </c>
      <c r="E3" s="57" t="s">
        <v>10</v>
      </c>
      <c r="F3" s="89" t="s">
        <v>11</v>
      </c>
      <c r="G3" s="90" t="s">
        <v>12</v>
      </c>
      <c r="J3" s="54"/>
    </row>
    <row r="4" spans="1:18" ht="20.149999999999999" customHeight="1" x14ac:dyDescent="0.35">
      <c r="A4" s="120" t="s">
        <v>49</v>
      </c>
      <c r="B4" s="176" t="s">
        <v>108</v>
      </c>
      <c r="C4" s="176" t="s">
        <v>108</v>
      </c>
      <c r="D4" s="176" t="s">
        <v>108</v>
      </c>
      <c r="E4" s="176" t="s">
        <v>108</v>
      </c>
      <c r="F4" s="176" t="s">
        <v>108</v>
      </c>
      <c r="G4" s="176" t="s">
        <v>108</v>
      </c>
      <c r="J4" s="52"/>
      <c r="K4" s="52"/>
    </row>
    <row r="5" spans="1:18" ht="20.149999999999999" customHeight="1" x14ac:dyDescent="0.35">
      <c r="A5" s="73" t="s">
        <v>63</v>
      </c>
      <c r="B5" s="75">
        <v>59535.789479134037</v>
      </c>
      <c r="C5" s="75">
        <v>61676.696323671269</v>
      </c>
      <c r="D5" s="75">
        <v>62968.137306971657</v>
      </c>
      <c r="E5" s="75">
        <v>64583.245045143049</v>
      </c>
      <c r="F5" s="75">
        <v>66730.807195814748</v>
      </c>
      <c r="G5" s="75">
        <v>68420.46781154038</v>
      </c>
      <c r="I5" s="28"/>
      <c r="J5" s="28"/>
      <c r="K5" s="28"/>
      <c r="L5" s="28"/>
      <c r="M5" s="28"/>
      <c r="N5" s="28"/>
    </row>
    <row r="6" spans="1:18" ht="20.149999999999999" customHeight="1" x14ac:dyDescent="0.35">
      <c r="A6" s="86" t="s">
        <v>53</v>
      </c>
      <c r="B6" s="87">
        <v>59694.814204048729</v>
      </c>
      <c r="C6" s="87">
        <v>60978.572370002476</v>
      </c>
      <c r="D6" s="87">
        <v>62140.885945166221</v>
      </c>
      <c r="E6" s="87">
        <v>64119.153027701133</v>
      </c>
      <c r="F6" s="87">
        <v>66178.107424707676</v>
      </c>
      <c r="G6" s="87">
        <v>68019.801404612124</v>
      </c>
      <c r="H6" s="28"/>
    </row>
    <row r="7" spans="1:18" ht="20.149999999999999" customHeight="1" x14ac:dyDescent="0.35">
      <c r="A7" s="74" t="s">
        <v>50</v>
      </c>
      <c r="B7" s="76">
        <v>-159.024724914692</v>
      </c>
      <c r="C7" s="76">
        <v>698.12395366879355</v>
      </c>
      <c r="D7" s="76">
        <v>827.25136180543632</v>
      </c>
      <c r="E7" s="76">
        <v>464.09201744191523</v>
      </c>
      <c r="F7" s="76">
        <v>552.69977110707259</v>
      </c>
      <c r="G7" s="76">
        <v>400.66640692825604</v>
      </c>
      <c r="H7" s="112"/>
      <c r="I7" s="112"/>
      <c r="J7" s="112"/>
      <c r="K7" s="112"/>
      <c r="L7" s="112"/>
      <c r="M7" s="112"/>
      <c r="N7" s="112"/>
      <c r="O7" s="112"/>
      <c r="P7" s="112"/>
      <c r="Q7" s="112"/>
      <c r="R7" s="112"/>
    </row>
    <row r="8" spans="1:18" ht="20.149999999999999" customHeight="1" x14ac:dyDescent="0.35">
      <c r="A8" s="120" t="s">
        <v>117</v>
      </c>
      <c r="B8" s="176" t="s">
        <v>108</v>
      </c>
      <c r="C8" s="176" t="s">
        <v>108</v>
      </c>
      <c r="D8" s="176" t="s">
        <v>108</v>
      </c>
      <c r="E8" s="176" t="s">
        <v>108</v>
      </c>
      <c r="F8" s="176" t="s">
        <v>108</v>
      </c>
      <c r="G8" s="176" t="s">
        <v>108</v>
      </c>
    </row>
    <row r="9" spans="1:18" ht="20.149999999999999" customHeight="1" x14ac:dyDescent="0.35">
      <c r="A9" s="73" t="s">
        <v>63</v>
      </c>
      <c r="B9" s="75">
        <v>52340.195479134039</v>
      </c>
      <c r="C9" s="75">
        <v>54108.514870566622</v>
      </c>
      <c r="D9" s="75">
        <v>55420.255403747637</v>
      </c>
      <c r="E9" s="75">
        <v>57017.943229377517</v>
      </c>
      <c r="F9" s="75">
        <v>59120.078520985342</v>
      </c>
      <c r="G9" s="75">
        <v>60909.181811540388</v>
      </c>
      <c r="I9" s="50"/>
      <c r="J9" s="50"/>
      <c r="K9" s="50"/>
      <c r="L9" s="50"/>
      <c r="M9" s="50"/>
      <c r="N9" s="50"/>
    </row>
    <row r="10" spans="1:18" ht="20.149999999999999" customHeight="1" x14ac:dyDescent="0.35">
      <c r="A10" s="86" t="s">
        <v>53</v>
      </c>
      <c r="B10" s="88">
        <v>52273.220204048732</v>
      </c>
      <c r="C10" s="88">
        <v>53624.599058815904</v>
      </c>
      <c r="D10" s="88">
        <v>54884.706196274667</v>
      </c>
      <c r="E10" s="88">
        <v>56749.614543454867</v>
      </c>
      <c r="F10" s="88">
        <v>58749.286433593596</v>
      </c>
      <c r="G10" s="88">
        <v>60506.324500588817</v>
      </c>
      <c r="H10" s="50"/>
    </row>
    <row r="11" spans="1:18" ht="20.149999999999999" customHeight="1" x14ac:dyDescent="0.35">
      <c r="A11" s="74" t="s">
        <v>50</v>
      </c>
      <c r="B11" s="84">
        <v>66.975275085307658</v>
      </c>
      <c r="C11" s="84">
        <v>483.91581175071769</v>
      </c>
      <c r="D11" s="84">
        <v>535.54920747297001</v>
      </c>
      <c r="E11" s="84">
        <v>268.32868592265004</v>
      </c>
      <c r="F11" s="84">
        <v>370.79208739174646</v>
      </c>
      <c r="G11" s="91">
        <v>402.85731095157098</v>
      </c>
      <c r="I11" s="112"/>
      <c r="J11" s="112"/>
      <c r="K11" s="112"/>
      <c r="L11" s="112"/>
      <c r="M11" s="112"/>
      <c r="N11" s="112"/>
    </row>
    <row r="12" spans="1:18" ht="20.149999999999999" customHeight="1" x14ac:dyDescent="0.35">
      <c r="A12" s="120" t="s">
        <v>52</v>
      </c>
      <c r="B12" s="176" t="s">
        <v>108</v>
      </c>
      <c r="C12" s="176" t="s">
        <v>108</v>
      </c>
      <c r="D12" s="176" t="s">
        <v>108</v>
      </c>
      <c r="E12" s="176" t="s">
        <v>108</v>
      </c>
      <c r="F12" s="176" t="s">
        <v>108</v>
      </c>
      <c r="G12" s="176" t="s">
        <v>108</v>
      </c>
      <c r="H12" s="14"/>
    </row>
    <row r="13" spans="1:18" ht="20.149999999999999" customHeight="1" x14ac:dyDescent="0.35">
      <c r="A13" s="73" t="s">
        <v>63</v>
      </c>
      <c r="B13" s="84">
        <v>7195.5940000000001</v>
      </c>
      <c r="C13" s="83">
        <v>7568.181453104653</v>
      </c>
      <c r="D13" s="78">
        <v>7547.8819032240162</v>
      </c>
      <c r="E13" s="78">
        <v>7565.3018157655279</v>
      </c>
      <c r="F13" s="77">
        <v>7610.7286748294055</v>
      </c>
      <c r="G13" s="84">
        <v>7511.2860000000001</v>
      </c>
      <c r="I13" s="167"/>
      <c r="J13" s="110"/>
      <c r="K13" s="110"/>
      <c r="L13" s="110"/>
      <c r="M13" s="110"/>
      <c r="N13" s="110"/>
    </row>
    <row r="14" spans="1:18" ht="20.149999999999999" customHeight="1" x14ac:dyDescent="0.35">
      <c r="A14" s="79" t="s">
        <v>53</v>
      </c>
      <c r="B14" s="82">
        <v>7421.5939999999991</v>
      </c>
      <c r="C14" s="81">
        <v>7353.9733111865626</v>
      </c>
      <c r="D14" s="85">
        <v>7256.1797488915381</v>
      </c>
      <c r="E14" s="85">
        <v>7369.5384842462645</v>
      </c>
      <c r="F14" s="80">
        <v>7428.8209911140839</v>
      </c>
      <c r="G14" s="87">
        <v>7513.4769040233077</v>
      </c>
    </row>
    <row r="15" spans="1:18" ht="20.149999999999999" customHeight="1" x14ac:dyDescent="0.35">
      <c r="A15" s="179" t="s">
        <v>50</v>
      </c>
      <c r="B15" s="91">
        <v>-225.99999999999901</v>
      </c>
      <c r="C15" s="180">
        <v>214.2081419180904</v>
      </c>
      <c r="D15" s="181">
        <v>291.70215433247813</v>
      </c>
      <c r="E15" s="181">
        <v>195.76333151926337</v>
      </c>
      <c r="F15" s="182">
        <v>181.90768371532158</v>
      </c>
      <c r="G15" s="84">
        <v>-2.1909040233076666</v>
      </c>
      <c r="H15" s="50"/>
      <c r="I15" s="112"/>
      <c r="J15" s="112"/>
      <c r="K15" s="112"/>
      <c r="L15" s="112"/>
      <c r="M15" s="112"/>
      <c r="N15" s="112"/>
      <c r="O15" s="113"/>
    </row>
    <row r="16" spans="1:18" ht="20.149999999999999" customHeight="1" x14ac:dyDescent="0.35">
      <c r="A16" s="100" t="s">
        <v>51</v>
      </c>
      <c r="B16" s="4"/>
      <c r="H16" s="14"/>
    </row>
    <row r="17" spans="1:31" s="62" customFormat="1" ht="19.5" customHeight="1" x14ac:dyDescent="0.35">
      <c r="A17" s="49" t="s">
        <v>82</v>
      </c>
      <c r="B17" s="4"/>
      <c r="C17" s="101"/>
      <c r="D17" s="4"/>
      <c r="E17" s="4"/>
      <c r="F17" s="4"/>
      <c r="G17" s="4"/>
      <c r="H17" s="14"/>
      <c r="I17" s="14"/>
      <c r="J17" s="14"/>
      <c r="K17" s="14"/>
      <c r="L17" s="14"/>
      <c r="M17" s="14"/>
      <c r="N17" s="14"/>
      <c r="O17" s="14"/>
      <c r="P17" s="14"/>
      <c r="Q17" s="14"/>
      <c r="R17" s="14"/>
      <c r="S17" s="14"/>
      <c r="T17" s="14"/>
      <c r="U17" s="14"/>
      <c r="V17" s="14"/>
      <c r="W17" s="102"/>
      <c r="X17" s="102"/>
      <c r="Y17" s="102"/>
      <c r="Z17" s="102"/>
      <c r="AA17" s="15"/>
      <c r="AB17" s="15"/>
      <c r="AC17" s="15"/>
      <c r="AD17" s="15"/>
      <c r="AE17" s="15"/>
    </row>
    <row r="18" spans="1:31" s="62" customFormat="1" ht="19.5" customHeight="1" x14ac:dyDescent="0.35">
      <c r="A18" t="s">
        <v>118</v>
      </c>
      <c r="B18" s="4"/>
      <c r="C18" s="101"/>
      <c r="D18" s="4"/>
      <c r="E18" s="4"/>
      <c r="F18" s="4"/>
      <c r="G18" s="4"/>
      <c r="H18" s="14"/>
      <c r="I18" s="14"/>
      <c r="J18" s="14"/>
      <c r="K18" s="14"/>
      <c r="L18" s="14"/>
      <c r="M18" s="14"/>
      <c r="N18" s="14"/>
      <c r="O18" s="14"/>
      <c r="P18" s="14"/>
      <c r="Q18" s="14"/>
      <c r="R18" s="14"/>
      <c r="S18" s="14"/>
      <c r="T18" s="14"/>
      <c r="U18" s="14"/>
      <c r="V18" s="14"/>
      <c r="W18" s="102"/>
      <c r="X18" s="102"/>
      <c r="Y18" s="102"/>
      <c r="Z18" s="102"/>
      <c r="AA18" s="15"/>
      <c r="AB18" s="15"/>
      <c r="AC18" s="15"/>
      <c r="AD18" s="15"/>
      <c r="AE18" s="15"/>
    </row>
    <row r="19" spans="1:31" ht="20.149999999999999" customHeight="1" x14ac:dyDescent="0.35">
      <c r="A19" s="10" t="s">
        <v>4</v>
      </c>
    </row>
    <row r="21" spans="1:31" ht="20.149999999999999" customHeight="1" x14ac:dyDescent="0.35">
      <c r="B21" s="28"/>
      <c r="C21" s="28"/>
      <c r="D21" s="28"/>
      <c r="E21" s="28"/>
      <c r="F21" s="28"/>
      <c r="G21" s="28"/>
    </row>
    <row r="22" spans="1:31" ht="20.149999999999999" customHeight="1" x14ac:dyDescent="0.35">
      <c r="B22" s="28"/>
      <c r="C22" s="28"/>
    </row>
    <row r="23" spans="1:31" ht="20.149999999999999" customHeight="1" x14ac:dyDescent="0.35">
      <c r="B23" s="28"/>
      <c r="C23" s="50"/>
      <c r="E23" s="50"/>
    </row>
    <row r="24" spans="1:31" ht="20.149999999999999" customHeight="1" x14ac:dyDescent="0.35">
      <c r="B24" s="174"/>
      <c r="C24" s="28"/>
      <c r="D24" s="174"/>
      <c r="E24" s="173"/>
      <c r="F24" s="28"/>
      <c r="G24" s="28"/>
    </row>
    <row r="25" spans="1:31" ht="20.149999999999999" customHeight="1" x14ac:dyDescent="0.35">
      <c r="C25" s="50"/>
    </row>
    <row r="26" spans="1:31" ht="20.149999999999999" customHeight="1" x14ac:dyDescent="0.35">
      <c r="C26" s="174"/>
    </row>
  </sheetData>
  <hyperlinks>
    <hyperlink ref="A19" location="'Table of Contents'!A1" display="Return to Contents" xr:uid="{F9D73733-23D2-4891-BC59-3E53FF088786}"/>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609375" defaultRowHeight="20.149999999999999" customHeight="1" x14ac:dyDescent="0.35"/>
  <cols>
    <col min="1" max="1" width="18.4609375" style="3" customWidth="1"/>
    <col min="2" max="16384" width="8.4609375" style="3"/>
  </cols>
  <sheetData>
    <row r="1" spans="1:1" ht="20.149999999999999" customHeight="1" x14ac:dyDescent="0.35">
      <c r="A1" s="10" t="s">
        <v>4</v>
      </c>
    </row>
    <row r="2" spans="1:1" ht="20.149999999999999" customHeight="1" x14ac:dyDescent="0.3">
      <c r="A2" s="1"/>
    </row>
  </sheetData>
  <hyperlinks>
    <hyperlink ref="A1" location="'Table of Contents'!A1" display="Return to Contents" xr:uid="{2821FCA0-363E-48BB-BFE8-37668875E6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Q33"/>
  <sheetViews>
    <sheetView showGridLines="0" zoomScaleNormal="100" zoomScaleSheetLayoutView="100" workbookViewId="0"/>
  </sheetViews>
  <sheetFormatPr defaultRowHeight="20.149999999999999" customHeight="1" x14ac:dyDescent="0.35"/>
  <cols>
    <col min="1" max="1" width="19.84375" customWidth="1"/>
    <col min="2" max="7" width="8.69140625" customWidth="1"/>
  </cols>
  <sheetData>
    <row r="1" spans="1:17" ht="20.149999999999999" customHeight="1" x14ac:dyDescent="0.35">
      <c r="A1" s="98" t="s">
        <v>25</v>
      </c>
      <c r="B1" s="3"/>
      <c r="C1" s="3"/>
      <c r="D1" s="3"/>
      <c r="E1" s="3"/>
      <c r="F1" s="3"/>
      <c r="G1" s="3"/>
      <c r="I1" s="3"/>
      <c r="J1" s="3"/>
    </row>
    <row r="2" spans="1:17" ht="20.149999999999999" customHeight="1" x14ac:dyDescent="0.35">
      <c r="A2" s="32" t="s">
        <v>77</v>
      </c>
      <c r="B2" s="3"/>
      <c r="C2" s="3"/>
      <c r="D2" s="3"/>
      <c r="E2" s="3"/>
      <c r="F2" s="3"/>
      <c r="G2" s="3"/>
      <c r="I2" s="3"/>
      <c r="J2" s="3"/>
    </row>
    <row r="3" spans="1:17" ht="20.149999999999999" customHeight="1" x14ac:dyDescent="0.35">
      <c r="A3" t="s">
        <v>57</v>
      </c>
      <c r="B3" s="3"/>
      <c r="C3" s="3"/>
      <c r="D3" s="3"/>
      <c r="E3" s="3"/>
      <c r="F3" s="3"/>
      <c r="G3" s="3"/>
      <c r="I3" s="3"/>
      <c r="J3" s="3"/>
    </row>
    <row r="4" spans="1:17" ht="20.149999999999999" customHeight="1" x14ac:dyDescent="0.35">
      <c r="A4" s="49" t="s">
        <v>103</v>
      </c>
      <c r="B4" s="3"/>
      <c r="C4" s="3"/>
      <c r="D4" s="3"/>
      <c r="E4" s="3"/>
      <c r="F4" s="3"/>
      <c r="G4" s="3"/>
      <c r="I4" s="3"/>
      <c r="J4" s="3"/>
    </row>
    <row r="5" spans="1:17" ht="20.149999999999999" customHeight="1" x14ac:dyDescent="0.35">
      <c r="A5" s="14"/>
      <c r="B5" s="14"/>
      <c r="C5" s="14"/>
      <c r="D5" s="14"/>
      <c r="E5" s="14"/>
      <c r="F5" s="14"/>
      <c r="G5" s="14"/>
      <c r="H5" s="54"/>
      <c r="I5" s="14"/>
      <c r="J5" s="60"/>
    </row>
    <row r="6" spans="1:17" ht="20.149999999999999" customHeight="1" x14ac:dyDescent="0.35">
      <c r="A6" s="14"/>
      <c r="B6" s="14"/>
      <c r="C6" s="14"/>
      <c r="D6" s="14"/>
      <c r="E6" s="14"/>
      <c r="F6" s="14"/>
      <c r="G6" s="14"/>
      <c r="H6" s="14"/>
      <c r="I6" s="14"/>
      <c r="J6" s="4"/>
    </row>
    <row r="7" spans="1:17" ht="20.149999999999999" customHeight="1" x14ac:dyDescent="0.35">
      <c r="A7" s="14"/>
      <c r="B7" s="14"/>
      <c r="C7" s="14"/>
      <c r="D7" s="14"/>
      <c r="E7" s="14"/>
      <c r="F7" s="14"/>
      <c r="G7" s="14"/>
      <c r="H7" s="32"/>
      <c r="I7" s="14"/>
      <c r="J7" s="4"/>
    </row>
    <row r="8" spans="1:17" ht="20.149999999999999" customHeight="1" x14ac:dyDescent="0.35">
      <c r="A8" s="14"/>
      <c r="B8" s="14"/>
      <c r="C8" s="14"/>
      <c r="D8" s="14"/>
      <c r="E8" s="14"/>
      <c r="F8" s="14"/>
      <c r="G8" s="14"/>
      <c r="H8" s="14"/>
      <c r="I8" s="14"/>
      <c r="J8" s="4"/>
    </row>
    <row r="9" spans="1:17" ht="20.149999999999999" customHeight="1" x14ac:dyDescent="0.35">
      <c r="A9" s="14"/>
      <c r="B9" s="14"/>
      <c r="C9" s="14"/>
      <c r="D9" s="14"/>
      <c r="E9" s="14"/>
      <c r="F9" s="14"/>
      <c r="G9" s="14"/>
      <c r="H9" s="14"/>
      <c r="I9" s="14"/>
      <c r="J9" s="4"/>
    </row>
    <row r="10" spans="1:17" ht="20.149999999999999" customHeight="1" x14ac:dyDescent="0.35">
      <c r="A10" s="14"/>
      <c r="B10" s="14"/>
      <c r="C10" s="14"/>
      <c r="D10" s="14"/>
      <c r="E10" s="14"/>
      <c r="F10" s="14"/>
      <c r="G10" s="14"/>
      <c r="H10" s="14"/>
      <c r="I10" s="14"/>
      <c r="J10" s="14"/>
    </row>
    <row r="11" spans="1:17" ht="20.149999999999999" customHeight="1" x14ac:dyDescent="0.35">
      <c r="A11" s="14"/>
      <c r="B11" s="14"/>
      <c r="C11" s="14"/>
      <c r="D11" s="14"/>
      <c r="E11" s="14"/>
      <c r="F11" s="14"/>
      <c r="G11" s="14"/>
      <c r="H11" s="14"/>
      <c r="I11" s="14"/>
      <c r="J11" s="14"/>
    </row>
    <row r="12" spans="1:17" ht="20.149999999999999" customHeight="1" x14ac:dyDescent="0.35">
      <c r="A12" s="14"/>
      <c r="B12" s="14"/>
      <c r="C12" s="14"/>
      <c r="D12" s="14"/>
      <c r="E12" s="14"/>
      <c r="F12" s="14"/>
      <c r="G12" s="14"/>
      <c r="H12" s="14"/>
      <c r="I12" s="14"/>
      <c r="J12" s="14"/>
    </row>
    <row r="13" spans="1:17" ht="20.149999999999999" customHeight="1" x14ac:dyDescent="0.35">
      <c r="A13" s="14"/>
      <c r="B13" s="14"/>
      <c r="C13" s="14"/>
      <c r="D13" s="14"/>
      <c r="E13" s="14"/>
      <c r="F13" s="14"/>
      <c r="G13" s="14"/>
      <c r="H13" s="14"/>
      <c r="I13" s="14"/>
      <c r="J13" s="14"/>
    </row>
    <row r="14" spans="1:17" ht="20.149999999999999" customHeight="1" x14ac:dyDescent="0.35">
      <c r="A14" s="14"/>
      <c r="B14" s="14"/>
      <c r="C14" s="14"/>
      <c r="D14" s="14"/>
      <c r="E14" s="14"/>
      <c r="F14" s="14"/>
      <c r="G14" s="14"/>
      <c r="H14" s="14"/>
      <c r="I14" s="14"/>
      <c r="J14" s="14"/>
    </row>
    <row r="15" spans="1:17" ht="20.149999999999999" customHeight="1" x14ac:dyDescent="0.35">
      <c r="A15" s="14"/>
      <c r="B15" s="14"/>
      <c r="C15" s="14"/>
      <c r="D15" s="14"/>
      <c r="E15" s="14"/>
      <c r="F15" s="14"/>
      <c r="G15" s="14"/>
      <c r="H15" s="14"/>
      <c r="I15" s="14"/>
      <c r="J15" s="14"/>
      <c r="L15" s="61"/>
      <c r="M15" s="61"/>
      <c r="N15" s="61"/>
      <c r="O15" s="61"/>
      <c r="P15" s="61"/>
      <c r="Q15" s="61"/>
    </row>
    <row r="16" spans="1:17" ht="20.149999999999999" customHeight="1" x14ac:dyDescent="0.35">
      <c r="A16" s="14"/>
      <c r="B16" s="14"/>
      <c r="C16" s="14"/>
      <c r="D16" s="14"/>
      <c r="E16" s="14"/>
      <c r="F16" s="14"/>
      <c r="G16" s="14"/>
      <c r="H16" s="14"/>
      <c r="I16" s="14"/>
      <c r="J16" s="14"/>
    </row>
    <row r="17" spans="1:14" ht="20.149999999999999" customHeight="1" x14ac:dyDescent="0.35">
      <c r="A17" s="14"/>
      <c r="B17" s="14"/>
      <c r="C17" s="14"/>
      <c r="D17" s="14"/>
      <c r="E17" s="14"/>
      <c r="F17" s="14"/>
      <c r="G17" s="14"/>
      <c r="H17" s="14"/>
      <c r="I17" s="14"/>
      <c r="J17" s="14"/>
    </row>
    <row r="18" spans="1:14" ht="20.149999999999999" customHeight="1" x14ac:dyDescent="0.35">
      <c r="A18" s="62" t="s">
        <v>75</v>
      </c>
      <c r="B18" s="33" t="s">
        <v>7</v>
      </c>
      <c r="C18" s="33" t="s">
        <v>8</v>
      </c>
      <c r="D18" s="33" t="s">
        <v>9</v>
      </c>
      <c r="E18" s="33" t="s">
        <v>10</v>
      </c>
      <c r="F18" s="33" t="s">
        <v>11</v>
      </c>
      <c r="G18" s="33" t="s">
        <v>12</v>
      </c>
      <c r="H18" s="14"/>
      <c r="I18" s="63"/>
      <c r="J18" s="63"/>
      <c r="K18" s="63"/>
      <c r="L18" s="63"/>
      <c r="M18" s="63"/>
      <c r="N18" s="63"/>
    </row>
    <row r="19" spans="1:14" ht="20.149999999999999" customHeight="1" x14ac:dyDescent="0.35">
      <c r="A19" t="s">
        <v>26</v>
      </c>
      <c r="B19" s="34">
        <v>100</v>
      </c>
      <c r="C19" s="34">
        <v>103.37851124789464</v>
      </c>
      <c r="D19" s="34">
        <v>105.88469320073803</v>
      </c>
      <c r="E19" s="34">
        <v>108.93719961765964</v>
      </c>
      <c r="F19" s="34">
        <v>112.95349201466811</v>
      </c>
      <c r="G19" s="34">
        <v>116.37171251265667</v>
      </c>
      <c r="H19" s="14"/>
      <c r="I19" s="14"/>
      <c r="J19" s="14"/>
      <c r="K19" s="14"/>
      <c r="L19" s="14"/>
      <c r="M19" s="14"/>
      <c r="N19" s="14"/>
    </row>
    <row r="20" spans="1:14" ht="20.149999999999999" customHeight="1" x14ac:dyDescent="0.35">
      <c r="A20" t="s">
        <v>27</v>
      </c>
      <c r="B20" s="34">
        <v>100</v>
      </c>
      <c r="C20" s="34">
        <v>101.12352385618206</v>
      </c>
      <c r="D20" s="34">
        <v>101.53293723055032</v>
      </c>
      <c r="E20" s="34">
        <v>102.52806216859949</v>
      </c>
      <c r="F20" s="34">
        <v>104.3818024653133</v>
      </c>
      <c r="G20" s="34">
        <v>105.48158301043048</v>
      </c>
      <c r="H20" s="14"/>
      <c r="I20" s="14"/>
      <c r="J20" s="14"/>
    </row>
    <row r="21" spans="1:14" ht="20.149999999999999" customHeight="1" x14ac:dyDescent="0.35">
      <c r="A21" t="s">
        <v>28</v>
      </c>
      <c r="B21" s="47"/>
      <c r="C21" s="47"/>
      <c r="D21" s="14"/>
      <c r="E21" s="14"/>
      <c r="F21" s="14"/>
      <c r="G21" s="14"/>
      <c r="H21" s="14"/>
      <c r="I21" s="64"/>
      <c r="J21" s="64"/>
    </row>
    <row r="22" spans="1:14" ht="20.149999999999999" customHeight="1" x14ac:dyDescent="0.35">
      <c r="A22" t="s">
        <v>18</v>
      </c>
      <c r="B22" s="47"/>
      <c r="C22" s="47"/>
      <c r="D22" s="47"/>
      <c r="E22" s="47"/>
      <c r="F22" s="47"/>
      <c r="G22" s="47"/>
      <c r="H22" s="14"/>
      <c r="I22" s="14"/>
      <c r="J22" s="14"/>
    </row>
    <row r="23" spans="1:14" ht="20.149999999999999" customHeight="1" x14ac:dyDescent="0.35">
      <c r="A23" t="s">
        <v>29</v>
      </c>
      <c r="B23" s="65"/>
      <c r="C23" s="65"/>
      <c r="D23" s="65"/>
      <c r="E23" s="65"/>
      <c r="F23" s="65"/>
      <c r="G23" s="65"/>
      <c r="H23" s="14"/>
      <c r="I23" s="14"/>
      <c r="J23" s="14"/>
    </row>
    <row r="24" spans="1:14" ht="20.149999999999999" customHeight="1" x14ac:dyDescent="0.35">
      <c r="A24" s="49" t="s">
        <v>83</v>
      </c>
      <c r="B24" s="65"/>
      <c r="C24" s="65"/>
      <c r="D24" s="65"/>
      <c r="E24" s="65"/>
      <c r="F24" s="65"/>
      <c r="G24" s="65"/>
      <c r="H24" s="14"/>
      <c r="I24" s="14"/>
      <c r="J24" s="14"/>
    </row>
    <row r="25" spans="1:14" ht="20.149999999999999" customHeight="1" x14ac:dyDescent="0.35">
      <c r="A25" s="66" t="s">
        <v>4</v>
      </c>
      <c r="B25" s="25"/>
      <c r="C25" s="25"/>
      <c r="D25" s="25"/>
      <c r="E25" s="25"/>
      <c r="F25" s="25"/>
      <c r="G25" s="25"/>
      <c r="H25" s="14"/>
      <c r="I25" s="14"/>
      <c r="J25" s="14"/>
    </row>
    <row r="26" spans="1:14" ht="20.149999999999999" customHeight="1" x14ac:dyDescent="0.35">
      <c r="A26" s="14"/>
      <c r="B26" s="25"/>
      <c r="C26" s="25"/>
      <c r="D26" s="25"/>
      <c r="E26" s="25"/>
      <c r="F26" s="25"/>
      <c r="G26" s="25"/>
      <c r="H26" s="67"/>
      <c r="I26" s="62"/>
      <c r="J26" s="68"/>
    </row>
    <row r="27" spans="1:14" ht="20.149999999999999" customHeight="1" x14ac:dyDescent="0.35">
      <c r="I27" s="14"/>
      <c r="J27" s="14"/>
      <c r="K27" s="68"/>
    </row>
    <row r="31" spans="1:14" ht="20.149999999999999" customHeight="1" x14ac:dyDescent="0.35">
      <c r="A31" s="32"/>
    </row>
    <row r="32" spans="1:14" ht="20.149999999999999" customHeight="1" x14ac:dyDescent="0.35">
      <c r="A32" s="131"/>
    </row>
    <row r="33" spans="1:1" ht="20.149999999999999" customHeight="1" x14ac:dyDescent="0.35">
      <c r="A33" s="131"/>
    </row>
  </sheetData>
  <hyperlinks>
    <hyperlink ref="A25" location="'Table of Contents'!A1" display="Return to Contents" xr:uid="{46D4D705-2742-4BC7-8F92-D1E25D10E830}"/>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C665-833C-49B8-9E64-3E7E639F1323}">
  <dimension ref="A1:X46"/>
  <sheetViews>
    <sheetView showGridLines="0" zoomScaleNormal="100" workbookViewId="0"/>
  </sheetViews>
  <sheetFormatPr defaultRowHeight="20.149999999999999" customHeight="1" x14ac:dyDescent="0.35"/>
  <cols>
    <col min="1" max="1" width="50" customWidth="1"/>
    <col min="2" max="7" width="8.69140625" customWidth="1"/>
    <col min="17" max="17" width="18.07421875" bestFit="1" customWidth="1"/>
    <col min="18" max="18" width="19.53515625" customWidth="1"/>
    <col min="19" max="19" width="18.4609375" bestFit="1" customWidth="1"/>
    <col min="20" max="20" width="17.53515625" bestFit="1" customWidth="1"/>
    <col min="21" max="21" width="18.07421875" bestFit="1" customWidth="1"/>
    <col min="22" max="22" width="17.53515625" bestFit="1" customWidth="1"/>
  </cols>
  <sheetData>
    <row r="1" spans="1:22" ht="20.149999999999999" customHeight="1" x14ac:dyDescent="0.35">
      <c r="A1" s="2" t="s">
        <v>127</v>
      </c>
      <c r="B1" s="12"/>
      <c r="C1" s="12"/>
      <c r="D1" s="12"/>
      <c r="E1" s="12"/>
      <c r="F1" s="3"/>
      <c r="G1" s="3"/>
    </row>
    <row r="2" spans="1:22" s="204" customFormat="1" ht="24" customHeight="1" x14ac:dyDescent="0.35">
      <c r="A2" s="204" t="s">
        <v>105</v>
      </c>
      <c r="B2" s="205"/>
      <c r="C2" s="205"/>
      <c r="D2" s="205"/>
      <c r="E2" s="205"/>
      <c r="F2" s="197"/>
      <c r="G2" s="197"/>
    </row>
    <row r="3" spans="1:22" ht="20.149999999999999" customHeight="1" x14ac:dyDescent="0.35">
      <c r="A3" s="20" t="s">
        <v>6</v>
      </c>
      <c r="B3" s="21" t="s">
        <v>7</v>
      </c>
      <c r="C3" s="21" t="s">
        <v>8</v>
      </c>
      <c r="D3" s="21" t="s">
        <v>9</v>
      </c>
      <c r="E3" s="21" t="s">
        <v>10</v>
      </c>
      <c r="F3" s="21" t="s">
        <v>11</v>
      </c>
      <c r="G3" s="22" t="s">
        <v>12</v>
      </c>
      <c r="I3" s="54"/>
    </row>
    <row r="4" spans="1:22" ht="20.149999999999999" customHeight="1" x14ac:dyDescent="0.35">
      <c r="A4" s="8" t="s">
        <v>20</v>
      </c>
      <c r="B4" s="37">
        <v>41316.284393046408</v>
      </c>
      <c r="C4" s="37">
        <v>42671.07</v>
      </c>
      <c r="D4" s="37">
        <v>43674.803</v>
      </c>
      <c r="E4" s="37">
        <v>44641.837</v>
      </c>
      <c r="F4" s="37">
        <v>45556.588127766066</v>
      </c>
      <c r="G4" s="37">
        <v>46538.76231480069</v>
      </c>
      <c r="I4" s="141"/>
      <c r="Q4" s="114"/>
      <c r="R4" s="114"/>
      <c r="S4" s="114"/>
      <c r="T4" s="114"/>
      <c r="U4" s="114"/>
      <c r="V4" s="114"/>
    </row>
    <row r="5" spans="1:22" ht="20.149999999999999" customHeight="1" x14ac:dyDescent="0.35">
      <c r="A5" t="s">
        <v>15</v>
      </c>
      <c r="B5" s="175" t="s">
        <v>108</v>
      </c>
      <c r="C5" s="46">
        <v>1.0262415800377482</v>
      </c>
      <c r="D5" s="46">
        <v>0.3342635935768925</v>
      </c>
      <c r="E5" s="46">
        <v>0.32377774825087613</v>
      </c>
      <c r="F5" s="46">
        <v>0.20000000000001705</v>
      </c>
      <c r="G5" s="46">
        <v>0.20000000000000284</v>
      </c>
      <c r="H5" s="39"/>
      <c r="K5" s="116"/>
      <c r="M5" s="19"/>
      <c r="Q5" s="114"/>
      <c r="R5" s="114"/>
      <c r="S5" s="114"/>
      <c r="T5" s="114"/>
      <c r="U5" s="114"/>
      <c r="V5" s="114"/>
    </row>
    <row r="6" spans="1:22" ht="20.149999999999999" customHeight="1" x14ac:dyDescent="0.35">
      <c r="A6" t="s">
        <v>21</v>
      </c>
      <c r="B6" s="26">
        <v>44.750229483528528</v>
      </c>
      <c r="C6" s="26">
        <v>296.5734036697686</v>
      </c>
      <c r="D6" s="26">
        <v>175.04061297523731</v>
      </c>
      <c r="E6" s="26">
        <v>-35.372230377768574</v>
      </c>
      <c r="F6" s="26">
        <v>-317.69087223393581</v>
      </c>
      <c r="G6" s="26">
        <v>-564.41768353441876</v>
      </c>
      <c r="I6" s="53"/>
      <c r="M6" s="19"/>
      <c r="Q6" s="114"/>
      <c r="R6" s="114"/>
      <c r="S6" s="114"/>
      <c r="T6" s="114"/>
      <c r="U6" s="114"/>
      <c r="V6" s="114"/>
    </row>
    <row r="7" spans="1:22" ht="18" customHeight="1" x14ac:dyDescent="0.35">
      <c r="A7" t="s">
        <v>87</v>
      </c>
      <c r="B7" s="145">
        <v>-350</v>
      </c>
      <c r="C7" s="145">
        <v>-350</v>
      </c>
      <c r="D7" s="145">
        <v>-350</v>
      </c>
      <c r="E7" s="145">
        <v>-350</v>
      </c>
      <c r="F7" s="145">
        <v>-350</v>
      </c>
      <c r="G7" s="145">
        <v>-350</v>
      </c>
      <c r="H7" s="51"/>
      <c r="M7" s="19"/>
      <c r="Q7" s="114"/>
      <c r="R7" s="114"/>
      <c r="S7" s="114"/>
      <c r="T7" s="114"/>
      <c r="U7" s="114"/>
      <c r="V7" s="114"/>
    </row>
    <row r="8" spans="1:22" ht="20.149999999999999" customHeight="1" x14ac:dyDescent="0.35">
      <c r="A8" s="8" t="s">
        <v>135</v>
      </c>
      <c r="B8" s="37">
        <v>7964.1206388249775</v>
      </c>
      <c r="C8" s="37">
        <v>8030.0553008052957</v>
      </c>
      <c r="D8" s="37">
        <v>8364.0204870324778</v>
      </c>
      <c r="E8" s="37">
        <v>9256.4419430377347</v>
      </c>
      <c r="F8" s="37">
        <v>9908.0084167923269</v>
      </c>
      <c r="G8" s="37">
        <v>10778.421883753283</v>
      </c>
      <c r="I8" s="141"/>
      <c r="M8" s="19"/>
      <c r="Q8" s="114"/>
      <c r="R8" s="114"/>
      <c r="S8" s="114"/>
      <c r="T8" s="114"/>
      <c r="U8" s="114"/>
      <c r="V8" s="114"/>
    </row>
    <row r="9" spans="1:22" ht="20.149999999999999" customHeight="1" x14ac:dyDescent="0.35">
      <c r="A9" t="s">
        <v>15</v>
      </c>
      <c r="B9" s="175" t="s">
        <v>108</v>
      </c>
      <c r="C9" s="72">
        <v>-1.3714547039245275</v>
      </c>
      <c r="D9" s="72">
        <v>2.105326336349151</v>
      </c>
      <c r="E9" s="72">
        <v>8.6229937955492346</v>
      </c>
      <c r="F9" s="72">
        <v>5.0995540425486467</v>
      </c>
      <c r="G9" s="72">
        <v>6.7020823590300864</v>
      </c>
      <c r="H9" s="39"/>
      <c r="K9" s="116"/>
      <c r="M9" s="7"/>
      <c r="Q9" s="114"/>
      <c r="R9" s="114"/>
      <c r="S9" s="114"/>
      <c r="T9" s="114"/>
      <c r="U9" s="114"/>
      <c r="V9" s="114"/>
    </row>
    <row r="10" spans="1:22" ht="19.5" customHeight="1" x14ac:dyDescent="0.35">
      <c r="A10" t="s">
        <v>22</v>
      </c>
      <c r="B10" s="146">
        <v>34.854571123611095</v>
      </c>
      <c r="C10" s="146">
        <v>209.91515087867811</v>
      </c>
      <c r="D10" s="146">
        <v>354.70355519536679</v>
      </c>
      <c r="E10" s="146">
        <v>514.11742503415735</v>
      </c>
      <c r="F10" s="146">
        <v>596.53662208801688</v>
      </c>
      <c r="G10" s="146">
        <v>876.23798387410716</v>
      </c>
      <c r="M10" s="19"/>
      <c r="Q10" s="114"/>
      <c r="R10" s="114"/>
      <c r="S10" s="114"/>
      <c r="T10" s="114"/>
      <c r="U10" s="114"/>
      <c r="V10" s="114"/>
    </row>
    <row r="11" spans="1:22" ht="20.149999999999999" customHeight="1" x14ac:dyDescent="0.35">
      <c r="A11" s="8" t="s">
        <v>136</v>
      </c>
      <c r="B11" s="37">
        <v>3361.215729</v>
      </c>
      <c r="C11" s="37">
        <v>3722.482</v>
      </c>
      <c r="D11" s="37">
        <v>3688.491</v>
      </c>
      <c r="E11" s="37">
        <v>3465.7559999999999</v>
      </c>
      <c r="F11" s="37">
        <v>4036.7190000000001</v>
      </c>
      <c r="G11" s="37">
        <v>3980.7190000000001</v>
      </c>
      <c r="I11" s="28"/>
      <c r="M11" s="131"/>
      <c r="Q11" s="114"/>
      <c r="R11" s="114"/>
      <c r="S11" s="114"/>
      <c r="T11" s="114"/>
      <c r="U11" s="114"/>
      <c r="V11" s="114"/>
    </row>
    <row r="12" spans="1:22" ht="20.149999999999999" customHeight="1" x14ac:dyDescent="0.35">
      <c r="A12" t="s">
        <v>15</v>
      </c>
      <c r="B12" s="175" t="s">
        <v>108</v>
      </c>
      <c r="C12" s="115">
        <v>8.3323441412404264</v>
      </c>
      <c r="D12" s="115">
        <v>-2.8667393717830407</v>
      </c>
      <c r="E12" s="115">
        <v>-7.7764086548977218</v>
      </c>
      <c r="F12" s="115">
        <v>14.36394367828882</v>
      </c>
      <c r="G12" s="115">
        <v>-3.2753679586631961</v>
      </c>
      <c r="K12" s="116"/>
      <c r="M12" s="132"/>
      <c r="N12" s="117"/>
      <c r="O12" s="117"/>
      <c r="P12" s="117"/>
      <c r="Q12" s="114"/>
      <c r="R12" s="114"/>
      <c r="S12" s="114"/>
      <c r="T12" s="114"/>
      <c r="U12" s="114"/>
      <c r="V12" s="114"/>
    </row>
    <row r="13" spans="1:22" ht="20.149999999999999" customHeight="1" x14ac:dyDescent="0.35">
      <c r="A13" s="185" t="s">
        <v>22</v>
      </c>
      <c r="B13" s="186">
        <v>-12.648271000000022</v>
      </c>
      <c r="C13" s="186">
        <v>-26.518000000000029</v>
      </c>
      <c r="D13" s="186">
        <v>13.490999999999985</v>
      </c>
      <c r="E13" s="186">
        <v>-243.24400000000014</v>
      </c>
      <c r="F13" s="186">
        <v>0.71900000000005093</v>
      </c>
      <c r="G13" s="186">
        <v>-19.764282446825746</v>
      </c>
      <c r="M13" s="132"/>
      <c r="Q13" s="114"/>
      <c r="R13" s="114"/>
      <c r="S13" s="114"/>
      <c r="T13" s="114"/>
      <c r="U13" s="114"/>
      <c r="V13" s="114"/>
    </row>
    <row r="14" spans="1:22" s="16" customFormat="1" ht="20.149999999999999" customHeight="1" x14ac:dyDescent="0.35">
      <c r="A14" s="187" t="s">
        <v>79</v>
      </c>
      <c r="B14" s="188">
        <v>-141.82528173733874</v>
      </c>
      <c r="C14" s="188">
        <v>-120.96434744717277</v>
      </c>
      <c r="D14" s="188">
        <v>-66.894400146504935</v>
      </c>
      <c r="E14" s="188">
        <v>-70.756645744805908</v>
      </c>
      <c r="F14" s="188">
        <v>-84.618104169265592</v>
      </c>
      <c r="G14" s="188">
        <v>-72.970372114204892</v>
      </c>
      <c r="M14" s="132"/>
      <c r="Q14" s="114"/>
      <c r="R14" s="114"/>
      <c r="S14" s="114"/>
      <c r="T14" s="114"/>
      <c r="U14" s="114"/>
      <c r="V14" s="114"/>
    </row>
    <row r="15" spans="1:22" ht="20.149999999999999" customHeight="1" x14ac:dyDescent="0.35">
      <c r="A15" t="s">
        <v>80</v>
      </c>
      <c r="B15" s="153">
        <v>-159.6</v>
      </c>
      <c r="C15" s="153">
        <v>-194.12808279149849</v>
      </c>
      <c r="D15" s="153">
        <v>-240.16468313833167</v>
      </c>
      <c r="E15" s="153">
        <v>-275.33506791541134</v>
      </c>
      <c r="F15" s="153">
        <v>-296.61891940378604</v>
      </c>
      <c r="G15" s="153">
        <v>-315.75101489938436</v>
      </c>
      <c r="K15" s="28"/>
      <c r="M15" s="131"/>
      <c r="Q15" s="114"/>
      <c r="R15" s="114"/>
      <c r="S15" s="114"/>
      <c r="T15" s="114"/>
      <c r="U15" s="114"/>
      <c r="V15" s="114"/>
    </row>
    <row r="16" spans="1:22" ht="20.149999999999999" customHeight="1" x14ac:dyDescent="0.35">
      <c r="A16" t="s">
        <v>81</v>
      </c>
      <c r="B16" s="163">
        <v>1.8745478171012998E-2</v>
      </c>
      <c r="C16" s="163">
        <v>3.9452572022705681</v>
      </c>
      <c r="D16" s="163">
        <v>-7.6859606976325381</v>
      </c>
      <c r="E16" s="163">
        <v>32.827491266263792</v>
      </c>
      <c r="F16" s="163">
        <v>91.227337537663971</v>
      </c>
      <c r="G16" s="163">
        <v>110.80129305869576</v>
      </c>
      <c r="M16" s="131"/>
      <c r="Q16" s="114"/>
      <c r="R16" s="114"/>
      <c r="S16" s="114"/>
      <c r="T16" s="114"/>
      <c r="U16" s="114"/>
      <c r="V16" s="114"/>
    </row>
    <row r="17" spans="1:22" ht="20.149999999999999" customHeight="1" x14ac:dyDescent="0.35">
      <c r="A17" s="199" t="s">
        <v>137</v>
      </c>
      <c r="B17" s="189">
        <v>52340.195479134054</v>
      </c>
      <c r="C17" s="189">
        <v>54108.514870566622</v>
      </c>
      <c r="D17" s="189">
        <v>55420.255403747644</v>
      </c>
      <c r="E17" s="189">
        <v>57017.943229377517</v>
      </c>
      <c r="F17" s="189">
        <v>59120.078520985335</v>
      </c>
      <c r="G17" s="189">
        <v>60909.18181154038</v>
      </c>
      <c r="M17" s="131"/>
      <c r="Q17" s="114"/>
      <c r="R17" s="114"/>
      <c r="S17" s="114"/>
      <c r="T17" s="114"/>
      <c r="U17" s="114"/>
      <c r="V17" s="114"/>
    </row>
    <row r="18" spans="1:22" ht="20.149999999999999" customHeight="1" x14ac:dyDescent="0.35">
      <c r="A18" t="s">
        <v>15</v>
      </c>
      <c r="B18" s="175" t="s">
        <v>108</v>
      </c>
      <c r="C18" s="46">
        <v>1.1235238561820182</v>
      </c>
      <c r="D18" s="46">
        <v>0.40486462373539212</v>
      </c>
      <c r="E18" s="46">
        <v>0.98010061088797329</v>
      </c>
      <c r="F18" s="46">
        <v>1.808032120674909</v>
      </c>
      <c r="G18" s="46">
        <v>1.0536132919171166</v>
      </c>
      <c r="H18" s="39"/>
      <c r="Q18" s="114"/>
      <c r="R18" s="114"/>
      <c r="S18" s="114"/>
      <c r="T18" s="114"/>
      <c r="U18" s="114"/>
      <c r="V18" s="114"/>
    </row>
    <row r="19" spans="1:22" ht="20.149999999999999" customHeight="1" x14ac:dyDescent="0.35">
      <c r="A19" t="s">
        <v>23</v>
      </c>
      <c r="B19" s="154">
        <v>-283.02472491469234</v>
      </c>
      <c r="C19" s="154">
        <v>133.91581175071769</v>
      </c>
      <c r="D19" s="154">
        <v>185.54920747297729</v>
      </c>
      <c r="E19" s="154">
        <v>-81.671314077349962</v>
      </c>
      <c r="F19" s="154">
        <v>20.792087391731911</v>
      </c>
      <c r="G19" s="154">
        <v>52.857310951549152</v>
      </c>
      <c r="Q19" s="114"/>
      <c r="R19" s="114"/>
      <c r="S19" s="114"/>
      <c r="T19" s="114"/>
      <c r="U19" s="114"/>
      <c r="V19" s="114"/>
    </row>
    <row r="20" spans="1:22" ht="20.149999999999999" customHeight="1" x14ac:dyDescent="0.35">
      <c r="A20" t="s">
        <v>24</v>
      </c>
      <c r="B20" s="155">
        <v>66.975275085307658</v>
      </c>
      <c r="C20" s="155">
        <v>483.91581175071769</v>
      </c>
      <c r="D20" s="155">
        <v>535.54920747297729</v>
      </c>
      <c r="E20" s="155">
        <v>268.32868592265004</v>
      </c>
      <c r="F20" s="155">
        <v>370.79208739173191</v>
      </c>
      <c r="G20" s="155">
        <v>402.85731095154915</v>
      </c>
      <c r="Q20" s="114"/>
      <c r="R20" s="114"/>
      <c r="S20" s="114"/>
      <c r="T20" s="114"/>
      <c r="U20" s="114"/>
      <c r="V20" s="114"/>
    </row>
    <row r="21" spans="1:22" ht="20.149999999999999" customHeight="1" x14ac:dyDescent="0.35">
      <c r="A21" t="s">
        <v>17</v>
      </c>
      <c r="B21" s="134"/>
      <c r="C21" s="140"/>
      <c r="D21" s="140"/>
      <c r="E21" s="140"/>
      <c r="F21" s="140"/>
      <c r="G21" s="140"/>
      <c r="H21" s="26"/>
      <c r="Q21" s="114"/>
      <c r="R21" s="114"/>
      <c r="S21" s="114"/>
      <c r="T21" s="114"/>
      <c r="U21" s="114"/>
      <c r="V21" s="114"/>
    </row>
    <row r="22" spans="1:22" ht="20.149999999999999" customHeight="1" x14ac:dyDescent="0.35">
      <c r="A22" t="s">
        <v>18</v>
      </c>
      <c r="B22" s="93"/>
      <c r="C22" s="93"/>
      <c r="D22" s="93"/>
      <c r="E22" s="93"/>
      <c r="F22" s="93"/>
      <c r="G22" s="93"/>
    </row>
    <row r="23" spans="1:22" ht="20.149999999999999" customHeight="1" x14ac:dyDescent="0.35">
      <c r="A23" t="s">
        <v>19</v>
      </c>
      <c r="B23" s="92"/>
      <c r="C23" s="92"/>
      <c r="D23" s="92"/>
      <c r="E23" s="92"/>
      <c r="F23" s="92"/>
      <c r="G23" s="25"/>
    </row>
    <row r="24" spans="1:22" ht="20.149999999999999" customHeight="1" x14ac:dyDescent="0.35">
      <c r="A24" s="19" t="s">
        <v>83</v>
      </c>
      <c r="B24" s="92"/>
      <c r="C24" s="92"/>
      <c r="D24" s="92"/>
      <c r="E24" s="92"/>
      <c r="F24" s="92"/>
      <c r="G24" s="25"/>
    </row>
    <row r="25" spans="1:22" ht="20.149999999999999" customHeight="1" x14ac:dyDescent="0.35">
      <c r="A25" s="19" t="s">
        <v>138</v>
      </c>
      <c r="B25" s="92"/>
      <c r="C25" s="92"/>
      <c r="D25" s="92"/>
      <c r="E25" s="92"/>
      <c r="F25" s="92"/>
      <c r="G25" s="25"/>
    </row>
    <row r="26" spans="1:22" ht="20.149999999999999" customHeight="1" x14ac:dyDescent="0.35">
      <c r="A26" s="19" t="s">
        <v>84</v>
      </c>
      <c r="B26" s="92"/>
      <c r="C26" s="92"/>
      <c r="D26" s="92"/>
      <c r="E26" s="92"/>
      <c r="F26" s="92"/>
      <c r="G26" s="25"/>
    </row>
    <row r="27" spans="1:22" ht="20.149999999999999" customHeight="1" x14ac:dyDescent="0.35">
      <c r="A27" s="19" t="s">
        <v>109</v>
      </c>
      <c r="B27" s="92"/>
      <c r="C27" s="92"/>
      <c r="D27" s="92"/>
      <c r="E27" s="92"/>
      <c r="F27" s="92"/>
      <c r="G27" s="25"/>
    </row>
    <row r="28" spans="1:22" ht="20.149999999999999" customHeight="1" x14ac:dyDescent="0.35">
      <c r="A28" s="19" t="s">
        <v>128</v>
      </c>
      <c r="B28" s="93"/>
      <c r="C28" s="25"/>
      <c r="D28" s="25"/>
      <c r="E28" s="59"/>
      <c r="F28" s="25"/>
      <c r="G28" s="25"/>
    </row>
    <row r="29" spans="1:22" ht="20.149999999999999" customHeight="1" x14ac:dyDescent="0.35">
      <c r="A29" s="7" t="s">
        <v>85</v>
      </c>
    </row>
    <row r="30" spans="1:22" ht="20.149999999999999" customHeight="1" x14ac:dyDescent="0.35">
      <c r="A30" t="s">
        <v>119</v>
      </c>
    </row>
    <row r="31" spans="1:22" s="203" customFormat="1" ht="27" customHeight="1" x14ac:dyDescent="0.35">
      <c r="A31" s="200" t="s">
        <v>4</v>
      </c>
      <c r="B31" s="201"/>
      <c r="C31" s="201"/>
      <c r="D31" s="201"/>
      <c r="E31" s="201"/>
      <c r="F31" s="201"/>
      <c r="G31" s="202"/>
    </row>
    <row r="32" spans="1:22" ht="20.149999999999999" customHeight="1" x14ac:dyDescent="0.35">
      <c r="A32" s="3"/>
      <c r="B32" s="38"/>
      <c r="C32" s="38"/>
      <c r="D32" s="38"/>
      <c r="E32" s="38"/>
      <c r="F32" s="38"/>
      <c r="G32" s="38"/>
    </row>
    <row r="33" spans="2:24" ht="20.149999999999999" customHeight="1" x14ac:dyDescent="0.35">
      <c r="B33" s="28"/>
      <c r="C33" s="28"/>
      <c r="D33" s="28"/>
      <c r="E33" s="28"/>
      <c r="F33" s="28"/>
      <c r="G33" s="28"/>
    </row>
    <row r="34" spans="2:24" ht="20.149999999999999" customHeight="1" x14ac:dyDescent="0.35">
      <c r="I34" s="168"/>
      <c r="J34" s="168"/>
      <c r="K34" s="168"/>
      <c r="L34" s="168"/>
      <c r="M34" s="168"/>
      <c r="N34" s="168"/>
      <c r="O34" s="168"/>
    </row>
    <row r="35" spans="2:24" ht="20.149999999999999" customHeight="1" x14ac:dyDescent="0.35">
      <c r="I35" s="168"/>
      <c r="J35" s="168"/>
      <c r="K35" s="168"/>
      <c r="L35" s="168"/>
      <c r="M35" s="168"/>
      <c r="N35" s="168"/>
      <c r="O35" s="168"/>
    </row>
    <row r="38" spans="2:24" ht="20.149999999999999" customHeight="1" x14ac:dyDescent="0.35">
      <c r="K38" s="169"/>
      <c r="L38" s="169"/>
      <c r="M38" s="170"/>
      <c r="N38" s="169"/>
      <c r="O38" s="169"/>
      <c r="P38" s="171"/>
    </row>
    <row r="39" spans="2:24" ht="20.149999999999999" customHeight="1" x14ac:dyDescent="0.35">
      <c r="K39" s="28"/>
      <c r="L39" s="28"/>
      <c r="M39" s="28"/>
      <c r="N39" s="28"/>
      <c r="O39" s="28"/>
      <c r="P39" s="28"/>
      <c r="S39" s="28"/>
      <c r="T39" s="28"/>
      <c r="U39" s="28"/>
      <c r="V39" s="28"/>
      <c r="W39" s="28"/>
      <c r="X39" s="28"/>
    </row>
    <row r="42" spans="2:24" ht="20.149999999999999" customHeight="1" x14ac:dyDescent="0.35">
      <c r="K42" s="28"/>
      <c r="L42" s="28"/>
      <c r="M42" s="28"/>
      <c r="N42" s="28"/>
      <c r="O42" s="28"/>
      <c r="P42" s="28"/>
      <c r="S42" s="28"/>
      <c r="T42" s="28"/>
      <c r="U42" s="28"/>
      <c r="V42" s="28"/>
      <c r="W42" s="28"/>
      <c r="X42" s="28"/>
    </row>
    <row r="43" spans="2:24" ht="20.149999999999999" customHeight="1" x14ac:dyDescent="0.35">
      <c r="S43" s="172"/>
      <c r="T43" s="172"/>
      <c r="U43" s="172"/>
      <c r="V43" s="172"/>
      <c r="W43" s="172"/>
      <c r="X43" s="172"/>
    </row>
    <row r="46" spans="2:24" ht="20.149999999999999" customHeight="1" x14ac:dyDescent="0.35">
      <c r="L46" s="28"/>
    </row>
  </sheetData>
  <phoneticPr fontId="9" type="noConversion"/>
  <hyperlinks>
    <hyperlink ref="A31" location="'Table of Contents'!A1" display="Return to Contents" xr:uid="{A40A328A-EFCF-4F16-8372-3B21462AD2EC}"/>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C28B-3A8C-4283-9959-C1213BD623ED}">
  <sheetPr>
    <tabColor rgb="FF397E77"/>
  </sheetPr>
  <dimension ref="A1:K46"/>
  <sheetViews>
    <sheetView showGridLines="0" workbookViewId="0"/>
  </sheetViews>
  <sheetFormatPr defaultRowHeight="20.149999999999999" customHeight="1" x14ac:dyDescent="0.35"/>
  <sheetData>
    <row r="1" spans="1:1" ht="20.149999999999999" customHeight="1" x14ac:dyDescent="0.35">
      <c r="A1" s="10" t="s">
        <v>4</v>
      </c>
    </row>
    <row r="46" spans="11:11" ht="20.149999999999999" customHeight="1" x14ac:dyDescent="0.35">
      <c r="K46" s="27"/>
    </row>
  </sheetData>
  <hyperlinks>
    <hyperlink ref="A1" location="'Table of Contents'!A1" display="Return to Contents" xr:uid="{56108623-7B0D-4B01-AF73-CE383E41A6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6F01-F4E0-4D05-945B-BDAD873BCFBA}">
  <dimension ref="A1:Q27"/>
  <sheetViews>
    <sheetView showGridLines="0" zoomScaleNormal="100" zoomScaleSheetLayoutView="100" workbookViewId="0"/>
  </sheetViews>
  <sheetFormatPr defaultRowHeight="20.149999999999999" customHeight="1" x14ac:dyDescent="0.35"/>
  <cols>
    <col min="1" max="1" width="20.4609375" customWidth="1"/>
    <col min="2" max="7" width="8.69140625" customWidth="1"/>
  </cols>
  <sheetData>
    <row r="1" spans="1:17" s="71" customFormat="1" ht="20.149999999999999" customHeight="1" x14ac:dyDescent="0.35">
      <c r="A1" s="123" t="s">
        <v>76</v>
      </c>
      <c r="B1" s="124"/>
      <c r="C1" s="124"/>
      <c r="D1" s="124"/>
      <c r="E1" s="124"/>
      <c r="F1" s="124"/>
      <c r="G1" s="124"/>
      <c r="I1" s="124"/>
      <c r="J1" s="124"/>
    </row>
    <row r="2" spans="1:17" s="71" customFormat="1" ht="20.149999999999999" customHeight="1" x14ac:dyDescent="0.35">
      <c r="A2" s="125" t="s">
        <v>104</v>
      </c>
      <c r="B2" s="124"/>
      <c r="C2" s="124"/>
      <c r="D2" s="124"/>
      <c r="E2" s="124"/>
      <c r="F2" s="124"/>
      <c r="G2" s="124"/>
      <c r="I2" s="124"/>
      <c r="J2" s="124"/>
    </row>
    <row r="3" spans="1:17" ht="20.149999999999999" customHeight="1" x14ac:dyDescent="0.35">
      <c r="A3" t="s">
        <v>57</v>
      </c>
      <c r="B3" s="3"/>
      <c r="C3" s="3"/>
      <c r="D3" s="3"/>
      <c r="E3" s="3"/>
      <c r="F3" s="3"/>
      <c r="G3" s="3"/>
      <c r="I3" s="3"/>
      <c r="J3" s="3"/>
    </row>
    <row r="4" spans="1:17" ht="20.149999999999999" customHeight="1" x14ac:dyDescent="0.35">
      <c r="A4" s="49" t="s">
        <v>86</v>
      </c>
      <c r="B4" s="3"/>
      <c r="C4" s="3"/>
      <c r="D4" s="3"/>
      <c r="E4" s="3"/>
      <c r="F4" s="3"/>
      <c r="G4" s="3"/>
      <c r="I4" s="3"/>
      <c r="J4" s="3"/>
    </row>
    <row r="5" spans="1:17" ht="20.149999999999999" customHeight="1" x14ac:dyDescent="0.35">
      <c r="A5" s="14"/>
      <c r="B5" s="14"/>
      <c r="C5" s="14"/>
      <c r="D5" s="14"/>
      <c r="E5" s="14"/>
      <c r="F5" s="14"/>
      <c r="G5" s="14"/>
      <c r="H5" s="54"/>
      <c r="I5" s="14"/>
      <c r="J5" s="60"/>
    </row>
    <row r="6" spans="1:17" ht="20.149999999999999" customHeight="1" x14ac:dyDescent="0.35">
      <c r="A6" s="14"/>
      <c r="B6" s="14"/>
      <c r="C6" s="14"/>
      <c r="D6" s="14"/>
      <c r="E6" s="14"/>
      <c r="F6" s="14"/>
      <c r="G6" s="14"/>
      <c r="H6" s="14"/>
      <c r="I6" s="14"/>
      <c r="J6" s="4"/>
    </row>
    <row r="7" spans="1:17" ht="20.149999999999999" customHeight="1" x14ac:dyDescent="0.35">
      <c r="A7" s="14"/>
      <c r="B7" s="14"/>
      <c r="C7" s="14"/>
      <c r="D7" s="14"/>
      <c r="E7" s="14"/>
      <c r="F7" s="14"/>
      <c r="G7" s="14"/>
      <c r="H7" s="32"/>
      <c r="I7" s="14"/>
      <c r="J7" s="4"/>
    </row>
    <row r="8" spans="1:17" ht="20.149999999999999" customHeight="1" x14ac:dyDescent="0.35">
      <c r="A8" s="14"/>
      <c r="B8" s="14"/>
      <c r="C8" s="14"/>
      <c r="D8" s="14"/>
      <c r="E8" s="14"/>
      <c r="F8" s="14"/>
      <c r="G8" s="14"/>
      <c r="H8" s="14"/>
      <c r="I8" s="14"/>
      <c r="J8" s="4"/>
    </row>
    <row r="9" spans="1:17" ht="20.149999999999999" customHeight="1" x14ac:dyDescent="0.35">
      <c r="A9" s="14"/>
      <c r="B9" s="14"/>
      <c r="C9" s="14"/>
      <c r="D9" s="14"/>
      <c r="E9" s="14"/>
      <c r="F9" s="14"/>
      <c r="G9" s="14"/>
      <c r="H9" s="14"/>
      <c r="I9" s="14"/>
      <c r="J9" s="4"/>
    </row>
    <row r="10" spans="1:17" ht="20.149999999999999" customHeight="1" x14ac:dyDescent="0.35">
      <c r="A10" s="14"/>
      <c r="B10" s="14"/>
      <c r="C10" s="14"/>
      <c r="D10" s="14"/>
      <c r="E10" s="14"/>
      <c r="F10" s="14"/>
      <c r="G10" s="14"/>
      <c r="H10" s="14"/>
      <c r="I10" s="14"/>
      <c r="J10" s="14"/>
    </row>
    <row r="11" spans="1:17" ht="20.149999999999999" customHeight="1" x14ac:dyDescent="0.35">
      <c r="A11" s="14"/>
      <c r="B11" s="14"/>
      <c r="C11" s="14"/>
      <c r="D11" s="14"/>
      <c r="E11" s="14"/>
      <c r="F11" s="14"/>
      <c r="G11" s="14"/>
      <c r="H11" s="14"/>
      <c r="I11" s="14"/>
      <c r="J11" s="14"/>
    </row>
    <row r="12" spans="1:17" ht="20.149999999999999" customHeight="1" x14ac:dyDescent="0.35">
      <c r="A12" s="14"/>
      <c r="B12" s="14"/>
      <c r="C12" s="14"/>
      <c r="D12" s="14"/>
      <c r="E12" s="14"/>
      <c r="F12" s="14"/>
      <c r="G12" s="14"/>
      <c r="H12" s="14"/>
      <c r="I12" s="14"/>
      <c r="J12" s="14"/>
    </row>
    <row r="13" spans="1:17" ht="20.149999999999999" customHeight="1" x14ac:dyDescent="0.35">
      <c r="A13" s="14"/>
      <c r="B13" s="14"/>
      <c r="C13" s="14"/>
      <c r="D13" s="14"/>
      <c r="E13" s="14"/>
      <c r="F13" s="14"/>
      <c r="G13" s="14"/>
      <c r="H13" s="14"/>
      <c r="I13" s="14"/>
      <c r="J13" s="14"/>
    </row>
    <row r="14" spans="1:17" ht="20.149999999999999" customHeight="1" x14ac:dyDescent="0.35">
      <c r="A14" s="14"/>
      <c r="B14" s="14"/>
      <c r="C14" s="14"/>
      <c r="D14" s="14"/>
      <c r="E14" s="14"/>
      <c r="F14" s="14"/>
      <c r="G14" s="14"/>
      <c r="H14" s="14"/>
      <c r="I14" s="14"/>
      <c r="J14" s="14"/>
    </row>
    <row r="15" spans="1:17" ht="20.149999999999999" customHeight="1" x14ac:dyDescent="0.35">
      <c r="A15" s="14"/>
      <c r="B15" s="14"/>
      <c r="C15" s="14"/>
      <c r="D15" s="14"/>
      <c r="E15" s="14"/>
      <c r="F15" s="14"/>
      <c r="G15" s="14"/>
      <c r="H15" s="14"/>
      <c r="I15" s="14"/>
      <c r="J15" s="14"/>
      <c r="L15" s="61"/>
      <c r="M15" s="61"/>
      <c r="N15" s="61"/>
      <c r="O15" s="61"/>
      <c r="P15" s="61"/>
      <c r="Q15" s="61"/>
    </row>
    <row r="16" spans="1:17" ht="20.149999999999999" customHeight="1" x14ac:dyDescent="0.35">
      <c r="A16" s="14"/>
      <c r="B16" s="14"/>
      <c r="C16" s="14"/>
      <c r="D16" s="14"/>
      <c r="E16" s="14"/>
      <c r="F16" s="14"/>
      <c r="G16" s="14"/>
      <c r="H16" s="14"/>
      <c r="I16" s="14"/>
      <c r="J16" s="14"/>
    </row>
    <row r="17" spans="1:14" ht="20.149999999999999" customHeight="1" x14ac:dyDescent="0.35">
      <c r="A17" s="14"/>
      <c r="B17" s="14"/>
      <c r="C17" s="14"/>
      <c r="D17" s="14"/>
      <c r="E17" s="14"/>
      <c r="F17" s="14"/>
      <c r="G17" s="14"/>
      <c r="H17" s="14"/>
      <c r="I17" s="14"/>
      <c r="J17" s="14"/>
    </row>
    <row r="18" spans="1:14" ht="20.149999999999999" customHeight="1" x14ac:dyDescent="0.35">
      <c r="A18" s="62" t="s">
        <v>75</v>
      </c>
      <c r="B18" s="33" t="s">
        <v>7</v>
      </c>
      <c r="C18" s="33" t="s">
        <v>8</v>
      </c>
      <c r="D18" s="33" t="s">
        <v>9</v>
      </c>
      <c r="E18" s="33" t="s">
        <v>10</v>
      </c>
      <c r="F18" s="33" t="s">
        <v>11</v>
      </c>
      <c r="G18" s="33" t="s">
        <v>12</v>
      </c>
      <c r="H18" s="14"/>
      <c r="I18" s="63"/>
      <c r="J18" s="63"/>
      <c r="K18" s="63"/>
      <c r="L18" s="63"/>
      <c r="M18" s="63"/>
      <c r="N18" s="63"/>
    </row>
    <row r="19" spans="1:14" ht="20.149999999999999" customHeight="1" x14ac:dyDescent="0.35">
      <c r="A19" t="s">
        <v>26</v>
      </c>
      <c r="B19" s="34">
        <v>100</v>
      </c>
      <c r="C19" s="34">
        <v>105.17799438246034</v>
      </c>
      <c r="D19" s="34">
        <v>104.89588355351923</v>
      </c>
      <c r="E19" s="34">
        <v>105.13797492973515</v>
      </c>
      <c r="F19" s="34">
        <v>105.76928985750733</v>
      </c>
      <c r="G19" s="34">
        <v>104.38729589245864</v>
      </c>
      <c r="H19" s="14"/>
      <c r="I19" s="14"/>
      <c r="J19" s="14"/>
      <c r="K19" s="14"/>
      <c r="L19" s="14"/>
      <c r="M19" s="14"/>
      <c r="N19" s="14"/>
    </row>
    <row r="20" spans="1:14" ht="20.149999999999999" customHeight="1" x14ac:dyDescent="0.35">
      <c r="A20" t="s">
        <v>27</v>
      </c>
      <c r="B20" s="34">
        <v>100</v>
      </c>
      <c r="C20" s="34">
        <v>102.88375500567793</v>
      </c>
      <c r="D20" s="34">
        <v>100.584766680028</v>
      </c>
      <c r="E20" s="34">
        <v>98.952358493792943</v>
      </c>
      <c r="F20" s="34">
        <v>97.742787087707697</v>
      </c>
      <c r="G20" s="34">
        <v>94.618674754976979</v>
      </c>
      <c r="H20" s="67"/>
      <c r="I20" s="14"/>
      <c r="J20" s="14"/>
    </row>
    <row r="21" spans="1:14" ht="20.149999999999999" customHeight="1" x14ac:dyDescent="0.35">
      <c r="A21" t="s">
        <v>28</v>
      </c>
      <c r="B21" s="93"/>
      <c r="C21" s="93"/>
      <c r="D21" s="14"/>
      <c r="E21" s="14"/>
      <c r="F21" s="14"/>
      <c r="G21" s="14"/>
      <c r="H21" s="14"/>
      <c r="I21" s="64"/>
      <c r="J21" s="64"/>
    </row>
    <row r="22" spans="1:14" ht="20.149999999999999" customHeight="1" x14ac:dyDescent="0.35">
      <c r="A22" t="s">
        <v>18</v>
      </c>
      <c r="B22" s="93"/>
      <c r="C22" s="93"/>
      <c r="D22" s="93"/>
      <c r="E22" s="93"/>
      <c r="F22" s="93"/>
      <c r="G22" s="93"/>
      <c r="H22" s="14"/>
      <c r="I22" s="14"/>
      <c r="J22" s="14"/>
    </row>
    <row r="23" spans="1:14" ht="20.149999999999999" customHeight="1" x14ac:dyDescent="0.35">
      <c r="A23" t="s">
        <v>29</v>
      </c>
      <c r="B23" s="65"/>
      <c r="C23" s="65"/>
      <c r="D23" s="65"/>
      <c r="E23" s="65"/>
      <c r="F23" s="65"/>
      <c r="G23" s="65"/>
      <c r="H23" s="14"/>
      <c r="I23" s="14"/>
      <c r="J23" s="14"/>
    </row>
    <row r="24" spans="1:14" ht="20.149999999999999" customHeight="1" x14ac:dyDescent="0.35">
      <c r="A24" s="19" t="s">
        <v>83</v>
      </c>
      <c r="B24" s="65"/>
      <c r="C24" s="65"/>
      <c r="D24" s="65"/>
      <c r="E24" s="65"/>
      <c r="F24" s="65"/>
      <c r="G24" s="65"/>
      <c r="H24" s="14"/>
      <c r="I24" s="14"/>
      <c r="J24" s="14"/>
    </row>
    <row r="25" spans="1:14" ht="20.149999999999999" customHeight="1" x14ac:dyDescent="0.35">
      <c r="A25" s="66" t="s">
        <v>4</v>
      </c>
      <c r="B25" s="25"/>
      <c r="C25" s="25"/>
      <c r="D25" s="25"/>
      <c r="E25" s="25"/>
      <c r="F25" s="25"/>
      <c r="G25" s="25"/>
      <c r="H25" s="14"/>
      <c r="I25" s="14"/>
      <c r="J25" s="14"/>
    </row>
    <row r="26" spans="1:14" ht="20.149999999999999" customHeight="1" x14ac:dyDescent="0.35">
      <c r="A26" s="14"/>
      <c r="B26" s="25"/>
      <c r="C26" s="25"/>
      <c r="D26" s="25"/>
      <c r="E26" s="25"/>
      <c r="F26" s="25"/>
      <c r="G26" s="25"/>
      <c r="H26" s="67"/>
      <c r="I26" s="62"/>
      <c r="J26" s="68"/>
    </row>
    <row r="27" spans="1:14" ht="20.149999999999999" customHeight="1" x14ac:dyDescent="0.35">
      <c r="I27" s="14"/>
      <c r="J27" s="14"/>
      <c r="K27" s="68"/>
    </row>
  </sheetData>
  <phoneticPr fontId="9" type="noConversion"/>
  <hyperlinks>
    <hyperlink ref="A25" location="'Table of Contents'!A1" display="Return to Contents" xr:uid="{310BB8B7-92DE-477D-9511-80EAC1D7B009}"/>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703D-DB90-4F05-AA6B-432C60BE8267}">
  <dimension ref="A1:V34"/>
  <sheetViews>
    <sheetView showGridLines="0" zoomScaleNormal="100" workbookViewId="0"/>
  </sheetViews>
  <sheetFormatPr defaultRowHeight="20.149999999999999" customHeight="1" x14ac:dyDescent="0.35"/>
  <cols>
    <col min="1" max="1" width="39.53515625" customWidth="1"/>
    <col min="2" max="7" width="8.69140625" customWidth="1"/>
    <col min="8" max="8" width="10.07421875" bestFit="1" customWidth="1"/>
  </cols>
  <sheetData>
    <row r="1" spans="1:22" s="71" customFormat="1" ht="20.149999999999999" customHeight="1" x14ac:dyDescent="0.35">
      <c r="A1" s="123" t="s">
        <v>89</v>
      </c>
      <c r="B1" s="126"/>
      <c r="C1" s="126"/>
      <c r="D1" s="126"/>
      <c r="E1" s="126"/>
      <c r="F1" s="124"/>
      <c r="G1" s="124"/>
      <c r="H1" s="124"/>
    </row>
    <row r="2" spans="1:22" ht="20.149999999999999" customHeight="1" x14ac:dyDescent="0.35">
      <c r="A2" t="s">
        <v>56</v>
      </c>
      <c r="B2" s="12"/>
      <c r="C2" s="12"/>
      <c r="D2" s="12"/>
      <c r="E2" s="12"/>
      <c r="F2" s="3"/>
      <c r="G2" s="3"/>
      <c r="H2" s="3"/>
    </row>
    <row r="3" spans="1:22" ht="20.149999999999999" customHeight="1" x14ac:dyDescent="0.35">
      <c r="A3" t="s">
        <v>6</v>
      </c>
      <c r="B3" s="177" t="s">
        <v>7</v>
      </c>
      <c r="C3" s="177" t="s">
        <v>8</v>
      </c>
      <c r="D3" s="177" t="s">
        <v>9</v>
      </c>
      <c r="E3" s="177" t="s">
        <v>10</v>
      </c>
      <c r="F3" s="177" t="s">
        <v>11</v>
      </c>
      <c r="G3" s="177" t="s">
        <v>12</v>
      </c>
      <c r="H3" s="3"/>
    </row>
    <row r="4" spans="1:22" ht="20.149999999999999" customHeight="1" x14ac:dyDescent="0.35">
      <c r="A4" s="8" t="s">
        <v>39</v>
      </c>
      <c r="B4" s="178">
        <v>6255.2950000000001</v>
      </c>
      <c r="C4" s="178">
        <v>6711.9760000000006</v>
      </c>
      <c r="D4" s="178">
        <v>6794.2560000000003</v>
      </c>
      <c r="E4" s="178">
        <v>6643.49</v>
      </c>
      <c r="F4" s="178">
        <v>6748.1109999999999</v>
      </c>
      <c r="G4" s="178">
        <v>6748.1109999999999</v>
      </c>
      <c r="H4" s="3"/>
      <c r="O4" s="29"/>
      <c r="P4" s="29"/>
      <c r="Q4" s="29"/>
      <c r="R4" s="29"/>
      <c r="S4" s="29"/>
      <c r="T4" s="29"/>
      <c r="U4" s="29"/>
      <c r="V4" s="29"/>
    </row>
    <row r="5" spans="1:22" ht="20.149999999999999" customHeight="1" x14ac:dyDescent="0.35">
      <c r="A5" s="118" t="s">
        <v>15</v>
      </c>
      <c r="B5" s="163" t="s">
        <v>108</v>
      </c>
      <c r="C5" s="163">
        <v>4.9601688127457919</v>
      </c>
      <c r="D5" s="163">
        <v>-0.76991631920981263</v>
      </c>
      <c r="E5" s="163">
        <v>-4.0274235769362718</v>
      </c>
      <c r="F5" s="163">
        <v>-0.26570547172028114</v>
      </c>
      <c r="G5" s="163">
        <v>-1.9146641776842159</v>
      </c>
      <c r="H5" s="3"/>
      <c r="I5" s="52"/>
      <c r="O5" s="29"/>
      <c r="P5" s="29"/>
      <c r="Q5" s="29"/>
      <c r="R5" s="29"/>
      <c r="S5" s="29"/>
      <c r="T5" s="29"/>
      <c r="U5" s="29"/>
      <c r="V5" s="29"/>
    </row>
    <row r="6" spans="1:22" ht="19.5" customHeight="1" x14ac:dyDescent="0.35">
      <c r="A6" s="119" t="s">
        <v>22</v>
      </c>
      <c r="B6" s="162">
        <v>0</v>
      </c>
      <c r="C6" s="162">
        <v>23.029141918090318</v>
      </c>
      <c r="D6" s="162">
        <v>199.70215433247813</v>
      </c>
      <c r="E6" s="162">
        <v>3.7633315192633745</v>
      </c>
      <c r="F6" s="162">
        <v>82.907683715321582</v>
      </c>
      <c r="G6" s="162">
        <v>57.333281950150194</v>
      </c>
      <c r="H6" s="3"/>
      <c r="I6" s="135"/>
      <c r="O6" s="29"/>
      <c r="P6" s="29"/>
      <c r="Q6" s="29"/>
      <c r="R6" s="29"/>
      <c r="S6" s="29"/>
      <c r="T6" s="29"/>
      <c r="U6" s="29"/>
      <c r="V6" s="29"/>
    </row>
    <row r="7" spans="1:22" ht="20.149999999999999" customHeight="1" x14ac:dyDescent="0.35">
      <c r="A7" s="8" t="s">
        <v>40</v>
      </c>
      <c r="B7" s="99">
        <v>167.39599999999999</v>
      </c>
      <c r="C7" s="99">
        <v>244.6414531046519</v>
      </c>
      <c r="D7" s="99">
        <v>251.6849032240163</v>
      </c>
      <c r="E7" s="99">
        <v>310.66181576552879</v>
      </c>
      <c r="F7" s="99">
        <v>361.44267482940563</v>
      </c>
      <c r="G7" s="99">
        <v>361</v>
      </c>
      <c r="H7" s="3"/>
      <c r="I7" s="32"/>
      <c r="O7" s="29"/>
      <c r="P7" s="29"/>
      <c r="Q7" s="29"/>
      <c r="R7" s="29"/>
      <c r="S7" s="29"/>
      <c r="T7" s="29"/>
      <c r="U7" s="29"/>
      <c r="V7" s="29"/>
    </row>
    <row r="8" spans="1:22" ht="20.149999999999999" customHeight="1" x14ac:dyDescent="0.35">
      <c r="A8" s="118" t="s">
        <v>15</v>
      </c>
      <c r="B8" s="163" t="s">
        <v>108</v>
      </c>
      <c r="C8" s="163">
        <v>42.957482971654542</v>
      </c>
      <c r="D8" s="163">
        <v>0.85071100836444202</v>
      </c>
      <c r="E8" s="163">
        <v>21.1500185314828</v>
      </c>
      <c r="F8" s="163">
        <v>14.237881114427836</v>
      </c>
      <c r="G8" s="163">
        <v>-2.03479362649054</v>
      </c>
      <c r="H8" s="3"/>
      <c r="O8" s="29"/>
      <c r="P8" s="29"/>
      <c r="Q8" s="29"/>
      <c r="R8" s="29"/>
      <c r="S8" s="29"/>
      <c r="T8" s="29"/>
      <c r="U8" s="29"/>
      <c r="V8" s="29"/>
    </row>
    <row r="9" spans="1:22" ht="20.149999999999999" customHeight="1" x14ac:dyDescent="0.35">
      <c r="A9" s="119" t="s">
        <v>22</v>
      </c>
      <c r="B9" s="162">
        <v>0.36199999999999477</v>
      </c>
      <c r="C9" s="162">
        <v>0</v>
      </c>
      <c r="D9" s="162">
        <v>0</v>
      </c>
      <c r="E9" s="162">
        <v>0</v>
      </c>
      <c r="F9" s="162">
        <v>0</v>
      </c>
      <c r="G9" s="162">
        <v>-59.524185973458259</v>
      </c>
      <c r="H9" s="3"/>
      <c r="O9" s="29"/>
      <c r="P9" s="29"/>
      <c r="Q9" s="29"/>
      <c r="R9" s="29"/>
      <c r="S9" s="29"/>
      <c r="T9" s="29"/>
      <c r="U9" s="29"/>
      <c r="V9" s="29"/>
    </row>
    <row r="10" spans="1:22" ht="20.149999999999999" customHeight="1" x14ac:dyDescent="0.35">
      <c r="A10" s="8" t="s">
        <v>65</v>
      </c>
      <c r="B10" s="99">
        <v>489.7</v>
      </c>
      <c r="C10" s="99">
        <v>491.17899999999997</v>
      </c>
      <c r="D10" s="99">
        <v>300</v>
      </c>
      <c r="E10" s="99">
        <v>360</v>
      </c>
      <c r="F10" s="99">
        <v>300</v>
      </c>
      <c r="G10" s="99">
        <v>300</v>
      </c>
      <c r="H10" s="3"/>
      <c r="O10" s="29"/>
      <c r="P10" s="29"/>
      <c r="Q10" s="29"/>
      <c r="R10" s="29"/>
      <c r="S10" s="29"/>
      <c r="T10" s="29"/>
      <c r="U10" s="29"/>
      <c r="V10" s="29"/>
    </row>
    <row r="11" spans="1:22" ht="19.5" customHeight="1" x14ac:dyDescent="0.35">
      <c r="A11" s="118" t="s">
        <v>15</v>
      </c>
      <c r="B11" s="163" t="s">
        <v>108</v>
      </c>
      <c r="C11" s="163">
        <v>-1.8858585184007808</v>
      </c>
      <c r="D11" s="163">
        <v>-40.126684211280363</v>
      </c>
      <c r="E11" s="163">
        <v>17.780670075130871</v>
      </c>
      <c r="F11" s="163">
        <v>-18.176633881234679</v>
      </c>
      <c r="G11" s="163">
        <v>-1.9146641776842159</v>
      </c>
      <c r="H11" s="3"/>
      <c r="O11" s="29"/>
      <c r="P11" s="29"/>
      <c r="Q11" s="29"/>
      <c r="R11" s="29"/>
      <c r="S11" s="29"/>
      <c r="T11" s="29"/>
      <c r="U11" s="29"/>
      <c r="V11" s="29"/>
    </row>
    <row r="12" spans="1:22" ht="19.5" customHeight="1" x14ac:dyDescent="0.35">
      <c r="A12" s="119" t="s">
        <v>22</v>
      </c>
      <c r="B12" s="162">
        <v>-38.000000000000057</v>
      </c>
      <c r="C12" s="162">
        <v>191.17899999999997</v>
      </c>
      <c r="D12" s="162">
        <v>0</v>
      </c>
      <c r="E12" s="162">
        <v>60</v>
      </c>
      <c r="F12" s="162">
        <v>0</v>
      </c>
      <c r="G12" s="162">
        <v>0</v>
      </c>
      <c r="H12" s="3"/>
      <c r="O12" s="29"/>
      <c r="P12" s="29"/>
      <c r="Q12" s="29"/>
      <c r="R12" s="29"/>
      <c r="S12" s="29"/>
      <c r="T12" s="29"/>
      <c r="U12" s="29"/>
      <c r="V12" s="29"/>
    </row>
    <row r="13" spans="1:22" ht="20.149999999999999" customHeight="1" x14ac:dyDescent="0.35">
      <c r="A13" s="8" t="s">
        <v>64</v>
      </c>
      <c r="B13" s="99">
        <v>283.20299999999997</v>
      </c>
      <c r="C13" s="99">
        <v>120.38500000000001</v>
      </c>
      <c r="D13" s="99">
        <v>201.941</v>
      </c>
      <c r="E13" s="99">
        <v>251.15</v>
      </c>
      <c r="F13" s="99">
        <v>201.17500000000001</v>
      </c>
      <c r="G13" s="99">
        <v>102.175</v>
      </c>
      <c r="H13" s="3"/>
      <c r="O13" s="29"/>
      <c r="P13" s="29"/>
      <c r="Q13" s="29"/>
      <c r="R13" s="29"/>
      <c r="S13" s="29"/>
      <c r="T13" s="29"/>
      <c r="U13" s="29"/>
      <c r="V13" s="29"/>
    </row>
    <row r="14" spans="1:22" ht="20.149999999999999" customHeight="1" x14ac:dyDescent="0.35">
      <c r="A14" s="118" t="s">
        <v>15</v>
      </c>
      <c r="B14" s="163" t="s">
        <v>108</v>
      </c>
      <c r="C14" s="163">
        <v>-58.418854532829826</v>
      </c>
      <c r="D14" s="163">
        <v>64.438676011737556</v>
      </c>
      <c r="E14" s="163">
        <v>22.067894786798774</v>
      </c>
      <c r="F14" s="163">
        <v>-21.349875314628164</v>
      </c>
      <c r="G14" s="163">
        <v>-50.183327015558028</v>
      </c>
      <c r="H14" s="3"/>
      <c r="O14" s="29"/>
      <c r="P14" s="29"/>
      <c r="Q14" s="29"/>
      <c r="R14" s="29"/>
      <c r="S14" s="29"/>
      <c r="T14" s="29"/>
      <c r="U14" s="29"/>
      <c r="V14" s="29"/>
    </row>
    <row r="15" spans="1:22" ht="20.149999999999999" customHeight="1" x14ac:dyDescent="0.35">
      <c r="A15" s="119" t="s">
        <v>22</v>
      </c>
      <c r="B15" s="162">
        <v>-188.36200000000002</v>
      </c>
      <c r="C15" s="162">
        <v>0</v>
      </c>
      <c r="D15" s="162">
        <v>92</v>
      </c>
      <c r="E15" s="162">
        <v>132</v>
      </c>
      <c r="F15" s="162">
        <v>99.000000000000014</v>
      </c>
      <c r="G15" s="162">
        <v>0</v>
      </c>
      <c r="H15" s="3"/>
      <c r="O15" s="29"/>
      <c r="P15" s="29"/>
      <c r="Q15" s="29"/>
      <c r="R15" s="29"/>
      <c r="S15" s="29"/>
      <c r="T15" s="29"/>
      <c r="U15" s="29"/>
      <c r="V15" s="29"/>
    </row>
    <row r="16" spans="1:22" ht="20.149999999999999" customHeight="1" x14ac:dyDescent="0.35">
      <c r="A16" t="s">
        <v>17</v>
      </c>
      <c r="B16" s="42"/>
      <c r="C16" s="26"/>
      <c r="D16" s="4"/>
      <c r="E16" s="4"/>
      <c r="F16" s="4"/>
      <c r="G16" s="4"/>
      <c r="H16" s="3"/>
    </row>
    <row r="17" spans="1:8" ht="20.149999999999999" customHeight="1" x14ac:dyDescent="0.35">
      <c r="A17" t="s">
        <v>18</v>
      </c>
      <c r="B17" s="103"/>
      <c r="C17" s="103"/>
      <c r="D17" s="103"/>
      <c r="E17" s="103"/>
      <c r="F17" s="103"/>
      <c r="G17" s="103"/>
      <c r="H17" s="3"/>
    </row>
    <row r="18" spans="1:8" ht="20.149999999999999" customHeight="1" x14ac:dyDescent="0.35">
      <c r="A18" t="s">
        <v>19</v>
      </c>
      <c r="B18" s="25"/>
      <c r="C18" s="25"/>
      <c r="D18" s="25"/>
      <c r="E18" s="25"/>
      <c r="F18" s="25"/>
      <c r="G18" s="25"/>
      <c r="H18" s="3"/>
    </row>
    <row r="19" spans="1:8" s="71" customFormat="1" ht="20.149999999999999" customHeight="1" x14ac:dyDescent="0.35">
      <c r="A19" s="71" t="s">
        <v>101</v>
      </c>
      <c r="B19" s="127"/>
      <c r="C19" s="127"/>
      <c r="D19" s="127"/>
      <c r="E19" s="127"/>
      <c r="F19" s="127"/>
      <c r="G19" s="128"/>
      <c r="H19" s="124"/>
    </row>
    <row r="20" spans="1:8" s="71" customFormat="1" ht="20.149999999999999" customHeight="1" x14ac:dyDescent="0.35">
      <c r="A20" s="71" t="s">
        <v>125</v>
      </c>
      <c r="B20" s="127"/>
      <c r="C20" s="127"/>
      <c r="D20" s="127"/>
      <c r="E20" s="127"/>
      <c r="F20" s="127"/>
      <c r="G20" s="128"/>
      <c r="H20" s="124"/>
    </row>
    <row r="21" spans="1:8" s="71" customFormat="1" ht="20.149999999999999" customHeight="1" x14ac:dyDescent="0.35">
      <c r="B21" s="129"/>
      <c r="C21" s="128"/>
      <c r="D21" s="128"/>
      <c r="E21" s="130"/>
      <c r="F21" s="128"/>
      <c r="G21" s="128"/>
      <c r="H21" s="124"/>
    </row>
    <row r="22" spans="1:8" ht="20.149999999999999" customHeight="1" x14ac:dyDescent="0.35">
      <c r="A22" s="10" t="s">
        <v>4</v>
      </c>
      <c r="B22" s="25"/>
      <c r="C22" s="25"/>
      <c r="D22" s="25"/>
      <c r="E22" s="25"/>
      <c r="F22" s="25"/>
      <c r="G22" s="3"/>
      <c r="H22" s="3"/>
    </row>
    <row r="23" spans="1:8" ht="20.149999999999999" customHeight="1" x14ac:dyDescent="0.35">
      <c r="A23" s="3"/>
      <c r="B23" s="38"/>
      <c r="C23" s="38"/>
      <c r="D23" s="38"/>
      <c r="E23" s="38"/>
      <c r="F23" s="38"/>
      <c r="G23" s="38"/>
      <c r="H23" s="3"/>
    </row>
    <row r="24" spans="1:8" ht="20.149999999999999" customHeight="1" x14ac:dyDescent="0.35">
      <c r="B24" s="107"/>
      <c r="C24" s="38"/>
      <c r="D24" s="38"/>
      <c r="E24" s="38"/>
      <c r="F24" s="38"/>
      <c r="G24" s="38"/>
    </row>
    <row r="25" spans="1:8" ht="20.149999999999999" customHeight="1" x14ac:dyDescent="0.35">
      <c r="B25" s="70"/>
      <c r="C25" s="70"/>
      <c r="D25" s="70"/>
      <c r="E25" s="70"/>
      <c r="F25" s="70"/>
      <c r="G25" s="70"/>
    </row>
    <row r="26" spans="1:8" ht="20.149999999999999" customHeight="1" x14ac:dyDescent="0.35">
      <c r="B26" s="58"/>
      <c r="C26" s="58"/>
      <c r="D26" s="58"/>
      <c r="E26" s="58"/>
      <c r="F26" s="58"/>
      <c r="G26" s="58"/>
    </row>
    <row r="27" spans="1:8" ht="20.149999999999999" customHeight="1" x14ac:dyDescent="0.35">
      <c r="B27" s="38"/>
      <c r="C27" s="38"/>
      <c r="D27" s="38"/>
      <c r="E27" s="38"/>
      <c r="F27" s="38"/>
      <c r="G27" s="38"/>
    </row>
    <row r="28" spans="1:8" ht="20.149999999999999" customHeight="1" x14ac:dyDescent="0.35">
      <c r="B28" s="38"/>
      <c r="C28" s="38"/>
      <c r="D28" s="38"/>
      <c r="E28" s="38"/>
      <c r="F28" s="38"/>
      <c r="G28" s="38"/>
    </row>
    <row r="29" spans="1:8" ht="20.149999999999999" customHeight="1" x14ac:dyDescent="0.35">
      <c r="B29" s="38"/>
      <c r="C29" s="38"/>
      <c r="D29" s="38"/>
      <c r="E29" s="38"/>
      <c r="F29" s="38"/>
      <c r="G29" s="38"/>
    </row>
    <row r="30" spans="1:8" ht="20.149999999999999" customHeight="1" x14ac:dyDescent="0.35">
      <c r="B30" s="38"/>
      <c r="C30" s="38"/>
      <c r="D30" s="38"/>
      <c r="E30" s="38"/>
      <c r="F30" s="38"/>
      <c r="G30" s="38"/>
    </row>
    <row r="31" spans="1:8" ht="20.149999999999999" customHeight="1" x14ac:dyDescent="0.35">
      <c r="B31" s="38"/>
      <c r="C31" s="38"/>
      <c r="D31" s="38"/>
      <c r="E31" s="38"/>
      <c r="F31" s="38"/>
      <c r="G31" s="38"/>
    </row>
    <row r="32" spans="1:8" ht="20.149999999999999" customHeight="1" x14ac:dyDescent="0.35">
      <c r="B32" s="38"/>
      <c r="C32" s="38"/>
      <c r="D32" s="38"/>
      <c r="E32" s="38"/>
      <c r="F32" s="38"/>
      <c r="G32" s="38"/>
    </row>
    <row r="33" spans="2:7" ht="20.149999999999999" customHeight="1" x14ac:dyDescent="0.35">
      <c r="B33" s="38"/>
      <c r="C33" s="38"/>
      <c r="D33" s="38"/>
      <c r="E33" s="38"/>
      <c r="F33" s="38"/>
      <c r="G33" s="38"/>
    </row>
    <row r="34" spans="2:7" ht="20.149999999999999" customHeight="1" x14ac:dyDescent="0.35">
      <c r="C34" s="38"/>
      <c r="D34" s="38"/>
      <c r="E34" s="38"/>
      <c r="F34" s="38"/>
      <c r="G34" s="38"/>
    </row>
  </sheetData>
  <hyperlinks>
    <hyperlink ref="A22" location="'Table of Contents'!A1" display="Return to Contents" xr:uid="{7AD0105A-07A2-462F-9E47-EE28FB56EC1C}"/>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A55433493</value>
    </field>
    <field name="Objective-Title">
      <value order="0">Jan 2026 - SEFF - Publication - Chapter 2 - Fiscal overview - Figures - Revised 11-02-2026</value>
    </field>
    <field name="Objective-Description">
      <value order="0"/>
    </field>
    <field name="Objective-CreationStamp">
      <value order="0">2026-02-11T11:57:35Z</value>
    </field>
    <field name="Objective-IsApproved">
      <value order="0">false</value>
    </field>
    <field name="Objective-IsPublished">
      <value order="0">false</value>
    </field>
    <field name="Objective-DatePublished">
      <value order="0"/>
    </field>
    <field name="Objective-ModificationStamp">
      <value order="0">2026-02-11T13:53:42Z</value>
    </field>
    <field name="Objective-Owner">
      <value order="0">Villa. Xavi X (U447921)</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Being Drafted</value>
    </field>
    <field name="Objective-VersionId">
      <value order="0">vA84072093</value>
    </field>
    <field name="Objective-Version">
      <value order="0">1.2</value>
    </field>
    <field name="Objective-VersionNumber">
      <value order="0">3</value>
    </field>
    <field name="Objective-VersionComment">
      <value order="0">Ready for publication on the website.</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2.xml><?xml version="1.0" encoding="utf-8"?>
<ds:datastoreItem xmlns:ds="http://schemas.openxmlformats.org/officeDocument/2006/customXml" ds:itemID="{45054D94-02E9-47AC-89F2-4E1FD1B6B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4.xml><?xml version="1.0" encoding="utf-8"?>
<ds:datastoreItem xmlns:ds="http://schemas.openxmlformats.org/officeDocument/2006/customXml" ds:itemID="{3006C117-6890-4EE2-8E89-A5241204BC50}">
  <ds:schemaRefs>
    <ds:schemaRef ds:uri="http://purl.org/dc/dcmitype/"/>
    <ds:schemaRef ds:uri="http://purl.org/dc/terms/"/>
    <ds:schemaRef ds:uri="http://schemas.microsoft.com/office/2006/documentManagement/types"/>
    <ds:schemaRef ds:uri="b17732f7-493e-486b-96da-852f641667d4"/>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6d0022d-0bc1-46ef-ad33-c01cb030b1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 of Contents</vt:lpstr>
      <vt:lpstr>Figure 2.1</vt:lpstr>
      <vt:lpstr>Figure 2.2</vt:lpstr>
      <vt:lpstr>Resource</vt:lpstr>
      <vt:lpstr>Figure 2.3</vt:lpstr>
      <vt:lpstr>Figure 2.4</vt:lpstr>
      <vt:lpstr>Capital</vt:lpstr>
      <vt:lpstr>Figure 2.5</vt:lpstr>
      <vt:lpstr>Figure 2.6</vt:lpstr>
      <vt:lpstr>Figure 2.7</vt:lpstr>
      <vt:lpstr>Spending</vt:lpstr>
      <vt:lpstr>Figure 2.8</vt:lpstr>
      <vt:lpstr>Figure 2.9</vt:lpstr>
      <vt:lpstr>Figure 2.10</vt:lpstr>
      <vt:lpstr>Figure 2.11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2 - Fiscal overview - Figures</dc:title>
  <dc:subject/>
  <dc:creator>U445289</dc:creator>
  <cp:keywords/>
  <dc:description/>
  <cp:lastModifiedBy>Maya Clayton</cp:lastModifiedBy>
  <cp:revision/>
  <dcterms:created xsi:type="dcterms:W3CDTF">2020-04-02T13:20:57Z</dcterms:created>
  <dcterms:modified xsi:type="dcterms:W3CDTF">2026-02-11T13:53:24Z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A55433493</vt:lpwstr>
  </property>
  <property fmtid="{D5CDD505-2E9C-101B-9397-08002B2CF9AE}" pid="4" name="Objective-Title">
    <vt:lpwstr>Jan 2026 - SEFF - Publication - Chapter 2 - Fiscal overview - Figures - Revised 11-02-2026</vt:lpwstr>
  </property>
  <property fmtid="{D5CDD505-2E9C-101B-9397-08002B2CF9AE}" pid="5" name="Objective-Description">
    <vt:lpwstr/>
  </property>
  <property fmtid="{D5CDD505-2E9C-101B-9397-08002B2CF9AE}" pid="6" name="Objective-CreationStamp">
    <vt:filetime>2026-02-11T11:57:35Z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2026-02-11T13:53:42Z</vt:filetime>
  </property>
  <property fmtid="{D5CDD505-2E9C-101B-9397-08002B2CF9AE}" pid="11" name="Objective-Owner">
    <vt:lpwstr>Villa. Xavi X (U447921)</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Being Drafted</vt:lpwstr>
  </property>
  <property fmtid="{D5CDD505-2E9C-101B-9397-08002B2CF9AE}" pid="15" name="Objective-VersionId">
    <vt:lpwstr>vA84072093</vt:lpwstr>
  </property>
  <property fmtid="{D5CDD505-2E9C-101B-9397-08002B2CF9AE}" pid="16" name="Objective-Version">
    <vt:lpwstr>1.2</vt:lpwstr>
  </property>
  <property fmtid="{D5CDD505-2E9C-101B-9397-08002B2CF9AE}" pid="17" name="Objective-VersionNumber">
    <vt:r8>3</vt:r8>
  </property>
  <property fmtid="{D5CDD505-2E9C-101B-9397-08002B2CF9AE}" pid="18" name="Objective-VersionComment">
    <vt:lpwstr>Ready for publication on the website.</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