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440195\Objective\Objects\"/>
    </mc:Choice>
  </mc:AlternateContent>
  <xr:revisionPtr revIDLastSave="0" documentId="13_ncr:1_{544D9DB4-D03D-413E-AC2F-79C90F6D012D}" xr6:coauthVersionLast="47" xr6:coauthVersionMax="47" xr10:uidLastSave="{00000000-0000-0000-0000-000000000000}"/>
  <bookViews>
    <workbookView xWindow="28680" yWindow="2580" windowWidth="24240" windowHeight="13020" tabRatio="750" xr2:uid="{30151C7D-3465-432A-BAE5-923FA55BF130}"/>
  </bookViews>
  <sheets>
    <sheet name="Table of Contents" sheetId="2" r:id="rId1"/>
    <sheet name="Overview" sheetId="3" r:id="rId2"/>
    <sheet name="Figure 4.1" sheetId="84" r:id="rId3"/>
    <sheet name="Figure 4.2" sheetId="86" r:id="rId4"/>
    <sheet name="Figure 4.3" sheetId="96" r:id="rId5"/>
    <sheet name="Tax forecasts" sheetId="94" r:id="rId6"/>
    <sheet name="Figure 4.4" sheetId="85" r:id="rId7"/>
    <sheet name="Figure 4.5" sheetId="92" r:id="rId8"/>
    <sheet name="Figure 4.6" sheetId="97" r:id="rId9"/>
    <sheet name="Figure 4.7" sheetId="90" r:id="rId10"/>
    <sheet name="Figure 4.8" sheetId="98" r:id="rId11"/>
    <sheet name="Figure 4.9" sheetId="91" r:id="rId12"/>
  </sheets>
  <definedNames>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adfarg" hidden="1">#REF!</definedName>
    <definedName name="asd" hidden="1">#REF!</definedName>
    <definedName name="asdge" hidden="1">#REF!</definedName>
    <definedName name="ewhwthtweh" hidden="1">#REF!</definedName>
    <definedName name="ewthtehwth" hidden="1">#REF!</definedName>
    <definedName name="grwiogh" hidden="1">#REF!</definedName>
    <definedName name="hthwrth" hidden="1">#REF!</definedName>
    <definedName name="New_Object" hidden="1">#REF!</definedName>
    <definedName name="Object" hidden="1">#REF!</definedName>
    <definedName name="vwtbtbt" hidden="1">#REF!</definedName>
    <definedName name="wehwth" hidden="1">#REF!</definedName>
    <definedName name="wgtgytnynyrwn" hidden="1">#REF!</definedName>
    <definedName name="whthtehwe" hidden="1">#REF!</definedName>
    <definedName name="wrnrgtt" hidden="1">#REF!</definedName>
    <definedName name="wtejwthtg" hidden="1">#REF!</definedName>
    <definedName name="wtjwgtwvtjwtj" hidden="1">#REF!</definedName>
    <definedName name="wtjwjtwg" hidden="1">#REF!</definedName>
    <definedName name="wvwr"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 r="A5" i="2"/>
  <c r="A4" i="2"/>
  <c r="C22" i="92"/>
  <c r="B22" i="92"/>
  <c r="C19" i="92" l="1"/>
  <c r="C25" i="92"/>
  <c r="C28" i="92"/>
  <c r="B19" i="92"/>
  <c r="B25" i="92"/>
  <c r="B28" i="92"/>
  <c r="B31" i="92"/>
  <c r="C31" i="92"/>
  <c r="E28" i="92"/>
  <c r="F28" i="92"/>
  <c r="G28" i="92"/>
  <c r="H28" i="92"/>
  <c r="I28" i="92"/>
  <c r="J28" i="92"/>
  <c r="D28" i="92"/>
  <c r="E31" i="92"/>
  <c r="F31" i="92"/>
  <c r="G31" i="92"/>
  <c r="H31" i="92"/>
  <c r="I31" i="92"/>
  <c r="D31" i="92"/>
  <c r="D19" i="92"/>
  <c r="D9" i="85" l="1"/>
  <c r="E9" i="85"/>
  <c r="F9" i="85"/>
  <c r="G9" i="85"/>
  <c r="H9" i="85"/>
  <c r="I9" i="85"/>
  <c r="C9" i="85"/>
  <c r="C7" i="96"/>
  <c r="D7" i="96"/>
  <c r="E7" i="96"/>
  <c r="F7" i="96"/>
  <c r="B7" i="96"/>
  <c r="E9" i="86"/>
  <c r="F9" i="86"/>
  <c r="G9" i="86"/>
  <c r="D9" i="86"/>
  <c r="C9" i="86"/>
  <c r="B9" i="86"/>
  <c r="E9" i="84"/>
  <c r="F9" i="84"/>
  <c r="G9" i="84"/>
  <c r="H9" i="84"/>
  <c r="D9" i="84"/>
  <c r="C9" i="84"/>
  <c r="B9" i="84"/>
  <c r="F14" i="85"/>
  <c r="F15" i="85" s="1"/>
  <c r="G14" i="85"/>
  <c r="G15" i="85" s="1"/>
  <c r="H14" i="85"/>
  <c r="H15" i="85" s="1"/>
  <c r="I14" i="85"/>
  <c r="I15" i="85" s="1"/>
  <c r="E14" i="85"/>
  <c r="E15" i="85" s="1"/>
  <c r="G16" i="85" l="1"/>
  <c r="D16" i="85"/>
  <c r="C16" i="85"/>
  <c r="F16" i="85"/>
  <c r="H16" i="85"/>
  <c r="I16" i="85"/>
  <c r="E16" i="85"/>
  <c r="A13" i="2" l="1"/>
  <c r="A12" i="2"/>
  <c r="A11" i="2"/>
  <c r="A10" i="2"/>
  <c r="A9" i="2"/>
  <c r="A8" i="2"/>
  <c r="E19" i="92" l="1"/>
  <c r="F19" i="92"/>
  <c r="G19" i="92"/>
  <c r="H19" i="92"/>
  <c r="I19" i="92"/>
  <c r="J19" i="92"/>
  <c r="K19" i="92"/>
  <c r="L19" i="92"/>
</calcChain>
</file>

<file path=xl/sharedStrings.xml><?xml version="1.0" encoding="utf-8"?>
<sst xmlns="http://schemas.openxmlformats.org/spreadsheetml/2006/main" count="272" uniqueCount="107">
  <si>
    <t>£ million</t>
  </si>
  <si>
    <t>Table of Contents</t>
  </si>
  <si>
    <t>Source:</t>
  </si>
  <si>
    <t>Return to Table of Contents</t>
  </si>
  <si>
    <t>Scottish Income Tax</t>
  </si>
  <si>
    <t>Non-Domestic Rates</t>
  </si>
  <si>
    <t>Land and Buildings Transaction Tax</t>
  </si>
  <si>
    <t>Scottish Landfill Tax</t>
  </si>
  <si>
    <t>Total</t>
  </si>
  <si>
    <t>2024-25</t>
  </si>
  <si>
    <t>2025-26</t>
  </si>
  <si>
    <t>2026-27</t>
  </si>
  <si>
    <t>2027-28</t>
  </si>
  <si>
    <t>2028-29</t>
  </si>
  <si>
    <t>2029-30</t>
  </si>
  <si>
    <t>2030-31</t>
  </si>
  <si>
    <t>Scottish Fiscal Commission,</t>
  </si>
  <si>
    <t>Tax</t>
  </si>
  <si>
    <t>Scottish revenue</t>
  </si>
  <si>
    <t>Block Grant Adjustment</t>
  </si>
  <si>
    <t>Net position</t>
  </si>
  <si>
    <t>Scottish Government.</t>
  </si>
  <si>
    <t>Total taxes</t>
  </si>
  <si>
    <t>Total net position</t>
  </si>
  <si>
    <t>2020-21</t>
  </si>
  <si>
    <t>2021-22</t>
  </si>
  <si>
    <t>2022-23</t>
  </si>
  <si>
    <t>2023-24</t>
  </si>
  <si>
    <t>Collection year</t>
  </si>
  <si>
    <t>December 2024</t>
  </si>
  <si>
    <t>Source: Scottish Fiscal Commission.</t>
  </si>
  <si>
    <t>Negative figures for the net position represent a negative funding effect on the Scottish Budget, where the BGA reduces funding by more than the tax revenue raised.</t>
  </si>
  <si>
    <t>December 2024 ITNP</t>
  </si>
  <si>
    <t>December 2024 Scottish Income Tax Revenue</t>
  </si>
  <si>
    <t>December 2024 Scottish Income Tax BGA</t>
  </si>
  <si>
    <t>Figure 4.1: Summary of tax forecasts</t>
  </si>
  <si>
    <t>Figure 4.2: Changes to tax forecasts since December 2024</t>
  </si>
  <si>
    <t>Overview</t>
  </si>
  <si>
    <t>Tax forecasts and the Scottish Budget</t>
  </si>
  <si>
    <t>Scotland’s Economic and Fiscal Forecasts - January 2026 - Chapter 4 - Tax - Figures</t>
  </si>
  <si>
    <t>2024-25 [1]</t>
  </si>
  <si>
    <t>Scottish Aggregates Tax</t>
  </si>
  <si>
    <t xml:space="preserve">[1] The 2024-25 column shows a forecast for Income Tax, and outturn for Non-Domestic Rates, Land and Buildings Transaction Tax, and Scottish Landfill Tax. </t>
  </si>
  <si>
    <t>Scottish Government (2025) Non-domestic rates income statistics.</t>
  </si>
  <si>
    <t>Revenue Scotland (2025) Annual Report and Accounts 2024-25 – Devolved Taxes Accounts,</t>
  </si>
  <si>
    <t>blank</t>
  </si>
  <si>
    <t>January 2026 ITNP</t>
  </si>
  <si>
    <t>January 2026 Scottish Income Tax Revenue</t>
  </si>
  <si>
    <t>January 2026 Scottish Income Tax BGA</t>
  </si>
  <si>
    <t>Figure 4.4: Projected tax net positions</t>
  </si>
  <si>
    <t>[1] The 2024-25 column shows a forecast for Scottish Income Tax, and outturn for Land and Buildings Transaction Tax and Scottish Landfill Tax.</t>
  </si>
  <si>
    <t>Income Tax BGA</t>
  </si>
  <si>
    <t>Income Tax net position</t>
  </si>
  <si>
    <t>January 2026</t>
  </si>
  <si>
    <t>Change</t>
  </si>
  <si>
    <t>Forecast</t>
  </si>
  <si>
    <t>Figure 4.6: Change in SIT, the Income Tax BGA, and the ITNP since December 2024</t>
  </si>
  <si>
    <t>Reconciliation (2027-28)</t>
  </si>
  <si>
    <t>The variation in indicative reconciliation estimates can mostly be attributed to changes in the BGA</t>
  </si>
  <si>
    <t>Policy differences only Income Tax net position 
(£ million)</t>
  </si>
  <si>
    <t>Income Tax net position 
(£ million)</t>
  </si>
  <si>
    <t>Tax base performance gap (£ million)</t>
  </si>
  <si>
    <t>Tax base performance gap (percentage of SIT revenue)</t>
  </si>
  <si>
    <t>Income Tax net position status</t>
  </si>
  <si>
    <t>Outturn</t>
  </si>
  <si>
    <t>Projected</t>
  </si>
  <si>
    <t>Figure 4.9: Tax base performance gap, 2020-21 to 2026-27</t>
  </si>
  <si>
    <t>This worksheet contains one table. The table begins in cell A3. Notes are located below the table and begin in cell A11.</t>
  </si>
  <si>
    <t>Figure 4.3: Summary of 2026-27 Scottish Budget tax policy changes</t>
  </si>
  <si>
    <t>Figure 4.8: Change in 2024-25 indicative reconciliations since December 2023</t>
  </si>
  <si>
    <t>Indicative reconciliation</t>
  </si>
  <si>
    <t>Change in SIT forecast</t>
  </si>
  <si>
    <t>Change in BGA forecast</t>
  </si>
  <si>
    <t>Figure 4.7: Outturn and indicative estimates of Income Tax reconciliations</t>
  </si>
  <si>
    <t>Status</t>
  </si>
  <si>
    <t>Reconciliation (£ million) [1]</t>
  </si>
  <si>
    <t>Indicative</t>
  </si>
  <si>
    <t>This worksheet contains one table. The table begins in cell A3. Notes are located below the table and begin in cell A10.</t>
  </si>
  <si>
    <t>December 2022 ITNP</t>
  </si>
  <si>
    <t>December 2023 ITNP</t>
  </si>
  <si>
    <t>December 2022 Scottish Income Tax Revenue</t>
  </si>
  <si>
    <t>December 2022 Scottish Income Tax BGA</t>
  </si>
  <si>
    <t>December 2023 Scottish Income Tax Revenue</t>
  </si>
  <si>
    <t>December 2023 Scottish Income Tax BGA</t>
  </si>
  <si>
    <t>Land and Buildings Transaction Tax, Scottish Landfill Tax, and Scottish Aggregates Tax revenues are net of repayments and exclude penalties, interest, and revenue losses.</t>
  </si>
  <si>
    <t>Scottish Aggregates Tax [1]</t>
  </si>
  <si>
    <t>[1] For Scottish Aggregates Tax, the change is relative to our first published forecast, in June 2025.</t>
  </si>
  <si>
    <t>This worksheet contains one table. The table begins in cell A3. Notes are located below the table and begin in cell A8.</t>
  </si>
  <si>
    <t>June 2025 ITNP</t>
  </si>
  <si>
    <t>June 2026 Scottish Income Tax Revenue</t>
  </si>
  <si>
    <t>June 2026 Scottish Income Tax BGA</t>
  </si>
  <si>
    <t>This worksheet contains one table. The table begins in cell A3. Notes are located below the table and begin in cell A17.</t>
  </si>
  <si>
    <t>Description of Figure 4.5: Line chart of our previous projections (published in December 2022, December 2023, December 2024, and June 2025) and our new projection (published in January 2026) of the Income Tax net position. All gradually rise over time, but our latest projection sits below our December 2024 in all years.</t>
  </si>
  <si>
    <t>This worksheet contains one table. The table begins in cell A3. Notes are located below the table and begin in cell A13.</t>
  </si>
  <si>
    <t>This worksheet contains one chart and one table. The chart begins in cell A5. The table begins in cell A18. Notes are located below the table and begin in cell A34.</t>
  </si>
  <si>
    <t>December
2023</t>
  </si>
  <si>
    <t>December
2024</t>
  </si>
  <si>
    <t>June
2025</t>
  </si>
  <si>
    <t>January
2026</t>
  </si>
  <si>
    <t>Collection
year</t>
  </si>
  <si>
    <t>[1] For 2024-25 and 2025-26 these are indicative reconcilitions.</t>
  </si>
  <si>
    <t>Description of Figure 4.8: Stacked bar chart showing changes in Scottish Income Tax (SIT) and BGA since budget-setting forecast in December 2023. It also has a marker showing the indicative reconciliation estimate at each forecast.</t>
  </si>
  <si>
    <t>Figure 4.5: Current and recent projections of the Income Tax net position</t>
  </si>
  <si>
    <t>Projections since December 2022 show net positon expected to rise over time</t>
  </si>
  <si>
    <t>2024-25
[1]</t>
  </si>
  <si>
    <t>Applies in Budget for</t>
  </si>
  <si>
    <t>This worksheet contains one chart and one table. The chart begins in cell A5. The table begins in cell A18. Notes are located below the table and begin in cell A23.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</si>
</sst>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quot;£&quot;* #,##0.00_);_(&quot;£&quot;* \(#,##0.00\);_(&quot;£&quot;* &quot;-&quot;??_);_(@_)"/>
    <numFmt numFmtId="165" formatCode="_(&quot;£&quot;* #,##0_);_(&quot;£&quot;* \(#,##0\);_(&quot;£&quot;* &quot;-&quot;_);_(@_)"/>
    <numFmt numFmtId="166" formatCode="_-* #,##0_-;\-* #,##0_-;_-* &quot;-&quot;??_-;_-@_-"/>
    <numFmt numFmtId="167" formatCode="#,##0_-;\-\ #,##0_-;_-* &quot;-&quot;_-;_-@_-"/>
    <numFmt numFmtId="168" formatCode="0.000000000"/>
    <numFmt numFmtId="169" formatCode="0.0%"/>
    <numFmt numFmtId="170" formatCode="mmm\ yyyy"/>
    <numFmt numFmtId="171" formatCode="#,##0.00000"/>
    <numFmt numFmtId="172" formatCode="#,##0.0"/>
  </numFmts>
  <fonts count="40" x14ac:knownFonts="1">
    <font>
      <sz val="12"/>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ont>
    <font>
      <b/>
      <sz val="11"/>
      <color theme="1"/>
      <name val="Helvetica"/>
    </font>
    <font>
      <u/>
      <sz val="11"/>
      <color theme="10"/>
      <name val="Helvetica"/>
    </font>
    <font>
      <sz val="9"/>
      <color theme="1"/>
      <name val="Helvetica"/>
    </font>
    <font>
      <sz val="9"/>
      <color rgb="FF2C2926"/>
      <name val="Helvetica"/>
    </font>
    <font>
      <sz val="11"/>
      <color rgb="FF2C2926"/>
      <name val="Helvetica"/>
    </font>
    <font>
      <sz val="8"/>
      <name val="Helvetica"/>
      <family val="2"/>
      <scheme val="minor"/>
    </font>
    <font>
      <sz val="10"/>
      <color theme="1"/>
      <name val="Helvetica"/>
    </font>
    <font>
      <sz val="9"/>
      <name val="Arial"/>
      <family val="2"/>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b/>
      <sz val="12"/>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u/>
      <sz val="12"/>
      <color rgb="FF0000FF"/>
      <name val="Helvetica"/>
      <family val="2"/>
      <scheme val="minor"/>
    </font>
    <font>
      <b/>
      <sz val="14"/>
      <name val="Helvetica"/>
      <family val="2"/>
      <scheme val="minor"/>
    </font>
    <font>
      <sz val="11"/>
      <name val="Helvetica"/>
      <family val="2"/>
      <scheme val="minor"/>
    </font>
    <font>
      <sz val="12"/>
      <name val="Helvetica"/>
      <family val="2"/>
      <scheme val="minor"/>
    </font>
    <font>
      <sz val="10"/>
      <color theme="1"/>
      <name val="Arial"/>
      <family val="2"/>
    </font>
    <font>
      <sz val="12"/>
      <name val="Helvetica"/>
      <scheme val="minor"/>
    </font>
  </fonts>
  <fills count="37">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AD7E9"/>
        <bgColor indexed="64"/>
      </patternFill>
    </fill>
    <fill>
      <patternFill patternType="solid">
        <fgColor theme="0"/>
        <bgColor indexed="64"/>
      </patternFill>
    </fill>
  </fills>
  <borders count="14">
    <border>
      <left/>
      <right/>
      <top/>
      <bottom/>
      <diagonal/>
    </border>
    <border>
      <left/>
      <right/>
      <top style="thin">
        <color theme="3"/>
      </top>
      <bottom style="thin">
        <color theme="3"/>
      </bottom>
      <diagonal/>
    </border>
    <border>
      <left style="medium">
        <color theme="0"/>
      </left>
      <right style="medium">
        <color theme="0"/>
      </right>
      <top/>
      <bottom/>
      <diagonal/>
    </border>
    <border>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rgb="FF397E77"/>
      </top>
      <bottom/>
      <diagonal/>
    </border>
    <border>
      <left/>
      <right/>
      <top/>
      <bottom style="thin">
        <color rgb="FF397E77"/>
      </bottom>
      <diagonal/>
    </border>
    <border>
      <left/>
      <right/>
      <top style="medium">
        <color rgb="FF397E77"/>
      </top>
      <bottom/>
      <diagonal/>
    </border>
    <border>
      <left/>
      <right/>
      <top style="thin">
        <color rgb="FF397E77"/>
      </top>
      <bottom style="medium">
        <color rgb="FF397E77"/>
      </bottom>
      <diagonal/>
    </border>
    <border>
      <left style="thin">
        <color theme="0"/>
      </left>
      <right style="thin">
        <color theme="0"/>
      </right>
      <top/>
      <bottom/>
      <diagonal/>
    </border>
  </borders>
  <cellStyleXfs count="54">
    <xf numFmtId="0" fontId="0" fillId="0" borderId="0">
      <alignment horizontal="left" vertical="center"/>
    </xf>
    <xf numFmtId="3" fontId="37" fillId="0" borderId="0" applyFill="0" applyBorder="0" applyProtection="0">
      <alignment horizontal="right"/>
    </xf>
    <xf numFmtId="0" fontId="34" fillId="0" borderId="0" applyNumberFormat="0" applyFill="0" applyBorder="0" applyProtection="0">
      <alignment horizontal="left" vertical="center"/>
    </xf>
    <xf numFmtId="3" fontId="36" fillId="0" borderId="0" applyFill="0" applyBorder="0" applyAlignment="0" applyProtection="0"/>
    <xf numFmtId="0" fontId="35" fillId="0" borderId="0" applyNumberFormat="0" applyFill="0" applyProtection="0">
      <alignment horizontal="left" vertical="center"/>
    </xf>
    <xf numFmtId="0" fontId="14" fillId="0" borderId="0" applyNumberFormat="0" applyFill="0" applyProtection="0">
      <alignment horizontal="left" vertical="center"/>
    </xf>
    <xf numFmtId="0" fontId="13" fillId="0" borderId="2" applyNumberFormat="0" applyFill="0" applyAlignment="0" applyProtection="0"/>
    <xf numFmtId="0" fontId="15" fillId="0" borderId="1" applyNumberFormat="0" applyFill="0" applyAlignment="0" applyProtection="0"/>
    <xf numFmtId="0" fontId="19" fillId="2" borderId="4" applyNumberFormat="0" applyAlignment="0" applyProtection="0"/>
    <xf numFmtId="0" fontId="20" fillId="0" borderId="0" applyNumberFormat="0" applyFill="0" applyBorder="0" applyAlignment="0" applyProtection="0">
      <alignment horizontal="left" vertical="center"/>
    </xf>
    <xf numFmtId="164"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0" applyNumberFormat="0" applyBorder="0" applyAlignment="0" applyProtection="0"/>
    <xf numFmtId="0" fontId="26" fillId="8" borderId="5" applyNumberFormat="0" applyAlignment="0" applyProtection="0"/>
    <xf numFmtId="0" fontId="27" fillId="2" borderId="5" applyNumberFormat="0" applyAlignment="0" applyProtection="0"/>
    <xf numFmtId="0" fontId="28" fillId="0" borderId="6" applyNumberFormat="0" applyFill="0" applyAlignment="0" applyProtection="0"/>
    <xf numFmtId="0" fontId="29" fillId="9" borderId="7" applyNumberFormat="0" applyAlignment="0" applyProtection="0"/>
    <xf numFmtId="0" fontId="30" fillId="0" borderId="0" applyNumberFormat="0" applyFill="0" applyBorder="0" applyAlignment="0" applyProtection="0"/>
    <xf numFmtId="0" fontId="15" fillId="10" borderId="8" applyNumberFormat="0" applyFont="0" applyAlignment="0" applyProtection="0"/>
    <xf numFmtId="0" fontId="31" fillId="0" borderId="0" applyNumberFormat="0" applyFill="0" applyBorder="0" applyAlignment="0" applyProtection="0"/>
    <xf numFmtId="0" fontId="3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3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3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3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4" fillId="4" borderId="0">
      <alignment horizontal="left" vertical="center"/>
    </xf>
    <xf numFmtId="0" fontId="14" fillId="3" borderId="0">
      <alignment horizontal="left" vertical="center"/>
    </xf>
    <xf numFmtId="0" fontId="14" fillId="35" borderId="0">
      <alignment horizontal="left" vertical="center"/>
    </xf>
    <xf numFmtId="9" fontId="38" fillId="0" borderId="0" applyFont="0" applyFill="0" applyBorder="0" applyAlignment="0" applyProtection="0"/>
    <xf numFmtId="9" fontId="1" fillId="0" borderId="0" applyFont="0" applyFill="0" applyBorder="0" applyAlignment="0" applyProtection="0"/>
  </cellStyleXfs>
  <cellXfs count="75">
    <xf numFmtId="0" fontId="0" fillId="0" borderId="0" xfId="0">
      <alignment horizontal="left" vertical="center"/>
    </xf>
    <xf numFmtId="0" fontId="6" fillId="0" borderId="0" xfId="2" applyFont="1" applyFill="1" applyAlignment="1"/>
    <xf numFmtId="0" fontId="34" fillId="0" borderId="0" xfId="2" applyFill="1">
      <alignment horizontal="left" vertical="center"/>
    </xf>
    <xf numFmtId="170" fontId="0" fillId="0" borderId="0" xfId="0" applyNumberFormat="1" applyAlignment="1" applyProtection="1">
      <alignment horizontal="center" vertical="center" wrapText="1"/>
      <protection locked="0"/>
    </xf>
    <xf numFmtId="0" fontId="35" fillId="0" borderId="0" xfId="4" applyFill="1">
      <alignment horizontal="left" vertical="center"/>
    </xf>
    <xf numFmtId="0" fontId="4" fillId="0" borderId="0" xfId="0" applyFont="1">
      <alignment horizontal="left" vertical="center"/>
    </xf>
    <xf numFmtId="0" fontId="16" fillId="0" borderId="0" xfId="0" applyFont="1">
      <alignment horizontal="left" vertical="center"/>
    </xf>
    <xf numFmtId="167" fontId="9" fillId="0" borderId="0" xfId="1" applyNumberFormat="1" applyFont="1" applyFill="1" applyBorder="1" applyAlignment="1">
      <alignment horizontal="right" vertical="center"/>
    </xf>
    <xf numFmtId="17" fontId="12" fillId="0" borderId="0" xfId="0" applyNumberFormat="1" applyFont="1" applyAlignment="1">
      <alignment horizontal="center" vertical="center" wrapText="1"/>
    </xf>
    <xf numFmtId="0" fontId="18" fillId="0" borderId="0" xfId="0" applyFont="1">
      <alignment horizontal="left" vertical="center"/>
    </xf>
    <xf numFmtId="0" fontId="33" fillId="0" borderId="0" xfId="0" applyFont="1">
      <alignment horizontal="left" vertical="center"/>
    </xf>
    <xf numFmtId="0" fontId="14" fillId="3" borderId="0" xfId="50">
      <alignment horizontal="left" vertical="center"/>
    </xf>
    <xf numFmtId="0" fontId="34" fillId="0" borderId="0" xfId="2">
      <alignment horizontal="left" vertical="center"/>
    </xf>
    <xf numFmtId="0" fontId="13" fillId="0" borderId="0" xfId="0" applyFont="1" applyAlignment="1">
      <alignment vertical="center"/>
    </xf>
    <xf numFmtId="0" fontId="9" fillId="0" borderId="0" xfId="0" applyFont="1">
      <alignment horizontal="left" vertical="center"/>
    </xf>
    <xf numFmtId="3" fontId="37" fillId="0" borderId="0" xfId="1" applyFill="1" applyBorder="1" applyAlignment="1">
      <alignment horizontal="right" vertical="center"/>
    </xf>
    <xf numFmtId="0" fontId="0" fillId="0" borderId="9" xfId="0" applyBorder="1">
      <alignment horizontal="left" vertical="center"/>
    </xf>
    <xf numFmtId="3" fontId="37" fillId="0" borderId="9" xfId="1" applyBorder="1" applyAlignment="1">
      <alignment horizontal="right" vertical="center"/>
    </xf>
    <xf numFmtId="167" fontId="4" fillId="0" borderId="0" xfId="0" applyNumberFormat="1" applyFont="1">
      <alignment horizontal="left" vertical="center"/>
    </xf>
    <xf numFmtId="0" fontId="7" fillId="0" borderId="0" xfId="0" applyFont="1">
      <alignment horizontal="left" vertical="center"/>
    </xf>
    <xf numFmtId="0" fontId="5" fillId="0" borderId="0" xfId="0" applyFont="1">
      <alignment horizontal="left" vertical="center"/>
    </xf>
    <xf numFmtId="0" fontId="11" fillId="0" borderId="0" xfId="0" applyFont="1">
      <alignment horizontal="left" vertical="center"/>
    </xf>
    <xf numFmtId="0" fontId="0" fillId="0" borderId="0" xfId="0" applyProtection="1">
      <alignment horizontal="left" vertical="center"/>
      <protection locked="0"/>
    </xf>
    <xf numFmtId="10" fontId="3" fillId="0" borderId="0" xfId="0" applyNumberFormat="1" applyFont="1" applyProtection="1">
      <alignment horizontal="left" vertical="center"/>
      <protection locked="0"/>
    </xf>
    <xf numFmtId="0" fontId="3" fillId="0" borderId="0" xfId="0" applyFont="1" applyProtection="1">
      <alignment horizontal="left" vertical="center"/>
      <protection locked="0"/>
    </xf>
    <xf numFmtId="169" fontId="3" fillId="0" borderId="0" xfId="0" applyNumberFormat="1" applyFont="1" applyProtection="1">
      <alignment horizontal="left" vertical="center"/>
      <protection locked="0"/>
    </xf>
    <xf numFmtId="170" fontId="0" fillId="0" borderId="0" xfId="0" applyNumberFormat="1">
      <alignment horizontal="left" vertical="center"/>
    </xf>
    <xf numFmtId="170" fontId="0" fillId="0" borderId="3" xfId="0" applyNumberFormat="1" applyBorder="1" applyProtection="1">
      <alignment horizontal="left" vertical="center"/>
      <protection locked="0"/>
    </xf>
    <xf numFmtId="170" fontId="0" fillId="0" borderId="0" xfId="0" applyNumberFormat="1" applyProtection="1">
      <alignment horizontal="left" vertical="center"/>
      <protection locked="0"/>
    </xf>
    <xf numFmtId="3" fontId="4" fillId="0" borderId="0" xfId="0" applyNumberFormat="1" applyFont="1">
      <alignment horizontal="left" vertical="center"/>
    </xf>
    <xf numFmtId="0" fontId="8" fillId="0" borderId="0" xfId="0" applyFont="1" applyAlignment="1">
      <alignment vertical="top" wrapText="1"/>
    </xf>
    <xf numFmtId="168" fontId="8" fillId="0" borderId="0" xfId="0" applyNumberFormat="1" applyFont="1" applyAlignment="1">
      <alignment vertical="top" wrapText="1"/>
    </xf>
    <xf numFmtId="0" fontId="13" fillId="0" borderId="0" xfId="0" applyFont="1" applyAlignment="1">
      <alignment horizontal="center" vertical="center"/>
    </xf>
    <xf numFmtId="0" fontId="13" fillId="0" borderId="0" xfId="0" applyFont="1" applyAlignment="1">
      <alignment horizontal="center" vertical="center" wrapText="1"/>
    </xf>
    <xf numFmtId="3" fontId="0" fillId="0" borderId="0" xfId="1" applyFont="1" applyAlignment="1">
      <alignment horizontal="right" vertical="center"/>
    </xf>
    <xf numFmtId="3" fontId="37" fillId="0" borderId="0" xfId="1" applyAlignment="1">
      <alignment horizontal="right" vertical="center"/>
    </xf>
    <xf numFmtId="1" fontId="0" fillId="0" borderId="0" xfId="1" applyNumberFormat="1" applyFont="1" applyAlignment="1">
      <alignment horizontal="right" vertical="center"/>
    </xf>
    <xf numFmtId="0" fontId="34" fillId="0" borderId="0" xfId="2" quotePrefix="1" applyFill="1" applyBorder="1">
      <alignment horizontal="left" vertical="center"/>
    </xf>
    <xf numFmtId="3" fontId="16" fillId="0" borderId="0" xfId="0" applyNumberFormat="1" applyFont="1">
      <alignment horizontal="left" vertical="center"/>
    </xf>
    <xf numFmtId="171" fontId="37" fillId="0" borderId="0" xfId="1" applyNumberFormat="1">
      <alignment horizontal="right"/>
    </xf>
    <xf numFmtId="164" fontId="4" fillId="0" borderId="0" xfId="0" applyNumberFormat="1" applyFont="1">
      <alignment horizontal="left" vertical="center"/>
    </xf>
    <xf numFmtId="3" fontId="37" fillId="0" borderId="0" xfId="1" applyFill="1" applyAlignment="1" applyProtection="1">
      <alignment horizontal="right" vertical="center"/>
      <protection locked="0"/>
    </xf>
    <xf numFmtId="0" fontId="17" fillId="3" borderId="0" xfId="0" quotePrefix="1" applyFont="1" applyFill="1">
      <alignment horizontal="left" vertical="center"/>
    </xf>
    <xf numFmtId="3" fontId="17" fillId="3" borderId="0" xfId="1" applyFont="1" applyFill="1" applyBorder="1" applyAlignment="1">
      <alignment horizontal="right" vertical="center"/>
    </xf>
    <xf numFmtId="3" fontId="17" fillId="3" borderId="0" xfId="1" applyFont="1" applyFill="1" applyAlignment="1">
      <alignment horizontal="right" vertical="center"/>
    </xf>
    <xf numFmtId="3" fontId="0" fillId="0" borderId="0" xfId="1" applyFont="1" applyFill="1" applyBorder="1" applyAlignment="1">
      <alignment horizontal="right" vertical="center"/>
    </xf>
    <xf numFmtId="0" fontId="0" fillId="0" borderId="10" xfId="0" applyBorder="1">
      <alignment horizontal="left" vertical="center"/>
    </xf>
    <xf numFmtId="3" fontId="37" fillId="0" borderId="10" xfId="1" applyFill="1" applyBorder="1" applyAlignment="1">
      <alignment horizontal="right" vertical="center"/>
    </xf>
    <xf numFmtId="17" fontId="14" fillId="3" borderId="0" xfId="0" quotePrefix="1" applyNumberFormat="1" applyFont="1" applyFill="1">
      <alignment horizontal="left" vertical="center"/>
    </xf>
    <xf numFmtId="3" fontId="37" fillId="0" borderId="9" xfId="1" applyFill="1" applyBorder="1" applyAlignment="1">
      <alignment horizontal="right" vertical="center"/>
    </xf>
    <xf numFmtId="0" fontId="0" fillId="0" borderId="11" xfId="0" applyBorder="1">
      <alignment horizontal="left" vertical="center"/>
    </xf>
    <xf numFmtId="3" fontId="37" fillId="0" borderId="11" xfId="1" applyBorder="1" applyAlignment="1">
      <alignment horizontal="right" vertical="center"/>
    </xf>
    <xf numFmtId="0" fontId="0" fillId="0" borderId="12" xfId="0" applyBorder="1">
      <alignment horizontal="left" vertical="center"/>
    </xf>
    <xf numFmtId="3" fontId="37" fillId="0" borderId="12" xfId="1" applyFill="1" applyBorder="1" applyAlignment="1">
      <alignment horizontal="right" vertical="center"/>
    </xf>
    <xf numFmtId="0" fontId="0" fillId="0" borderId="0" xfId="0" quotePrefix="1">
      <alignment horizontal="left" vertical="center"/>
    </xf>
    <xf numFmtId="170" fontId="0" fillId="0" borderId="0" xfId="0" quotePrefix="1" applyNumberFormat="1" applyAlignment="1" applyProtection="1">
      <alignment horizontal="center" vertical="center" wrapText="1"/>
      <protection locked="0"/>
    </xf>
    <xf numFmtId="0" fontId="14" fillId="0" borderId="0" xfId="5" applyFill="1" applyAlignment="1">
      <alignment vertical="center"/>
    </xf>
    <xf numFmtId="0" fontId="13" fillId="0" borderId="0" xfId="0" applyFont="1" applyAlignment="1">
      <alignment vertical="center" wrapText="1"/>
    </xf>
    <xf numFmtId="0" fontId="13" fillId="0" borderId="13" xfId="0" applyFont="1" applyBorder="1" applyAlignment="1">
      <alignment horizontal="center" vertical="center" wrapText="1"/>
    </xf>
    <xf numFmtId="1" fontId="0" fillId="0" borderId="0" xfId="1" applyNumberFormat="1" applyFont="1" applyFill="1" applyAlignment="1">
      <alignment horizontal="right" vertical="center" wrapText="1"/>
    </xf>
    <xf numFmtId="0" fontId="4" fillId="36" borderId="0" xfId="0" applyFont="1" applyFill="1">
      <alignment horizontal="left" vertical="center"/>
    </xf>
    <xf numFmtId="172" fontId="37" fillId="0" borderId="0" xfId="1" applyNumberFormat="1" applyFill="1" applyBorder="1" applyAlignment="1">
      <alignment horizontal="right" vertical="center"/>
    </xf>
    <xf numFmtId="0" fontId="14" fillId="3" borderId="0" xfId="0" quotePrefix="1" applyFont="1" applyFill="1">
      <alignment horizontal="left" vertical="center"/>
    </xf>
    <xf numFmtId="3" fontId="0" fillId="0" borderId="0" xfId="0" applyNumberFormat="1">
      <alignment horizontal="left" vertical="center"/>
    </xf>
    <xf numFmtId="3" fontId="0" fillId="0" borderId="0" xfId="0" applyNumberFormat="1" applyAlignment="1">
      <alignment horizontal="right" vertical="center"/>
    </xf>
    <xf numFmtId="0" fontId="0" fillId="0" borderId="0" xfId="0" applyAlignment="1">
      <alignment horizontal="center" vertical="center" wrapText="1"/>
    </xf>
    <xf numFmtId="3" fontId="37" fillId="0" borderId="0" xfId="1" applyFill="1" applyBorder="1" applyAlignment="1">
      <alignment horizontal="center" vertical="center"/>
    </xf>
    <xf numFmtId="17" fontId="0" fillId="0" borderId="0" xfId="0" quotePrefix="1" applyNumberFormat="1" applyAlignment="1">
      <alignment horizontal="center" vertical="center"/>
    </xf>
    <xf numFmtId="166" fontId="9" fillId="0" borderId="0" xfId="1" applyNumberFormat="1" applyFont="1" applyFill="1" applyBorder="1" applyAlignment="1">
      <alignment horizontal="right" vertical="center"/>
    </xf>
    <xf numFmtId="3" fontId="14" fillId="3" borderId="0" xfId="1" applyFont="1" applyFill="1" applyAlignment="1">
      <alignment horizontal="right" vertical="center"/>
    </xf>
    <xf numFmtId="3" fontId="37" fillId="0" borderId="0" xfId="1" applyAlignment="1">
      <alignment horizontal="right" vertical="center" wrapText="1"/>
    </xf>
    <xf numFmtId="172" fontId="37" fillId="0" borderId="0" xfId="1" applyNumberFormat="1" applyAlignment="1">
      <alignment horizontal="right" vertical="center" wrapText="1"/>
    </xf>
    <xf numFmtId="17" fontId="39" fillId="3" borderId="0" xfId="0" quotePrefix="1" applyNumberFormat="1" applyFont="1" applyFill="1" applyAlignment="1">
      <alignment horizontal="right" vertical="center"/>
    </xf>
    <xf numFmtId="3" fontId="39" fillId="3" borderId="0" xfId="1" applyFont="1" applyFill="1" applyAlignment="1">
      <alignment horizontal="right" vertical="center"/>
    </xf>
    <xf numFmtId="3" fontId="39" fillId="3" borderId="0" xfId="1" applyFont="1" applyFill="1" applyBorder="1" applyAlignment="1">
      <alignment horizontal="right" vertical="center"/>
    </xf>
  </cellXfs>
  <cellStyles count="54">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2" xfId="5" builtinId="17" customBuiltin="1"/>
    <cellStyle name="Heading 3" xfId="6" builtinId="18" hidden="1" customBuiltin="1"/>
    <cellStyle name="Heading 4" xfId="14" builtinId="19" hidden="1"/>
    <cellStyle name="Hyperlink" xfId="2" builtinId="8" customBuiltin="1"/>
    <cellStyle name="Input" xfId="18" builtinId="20" hidden="1"/>
    <cellStyle name="Linked Cell" xfId="20" builtinId="24" hidden="1"/>
    <cellStyle name="Neutral" xfId="17" builtinId="28" hidden="1"/>
    <cellStyle name="Normal" xfId="0" builtinId="0" customBuiltin="1"/>
    <cellStyle name="Note" xfId="23" builtinId="10" hidden="1"/>
    <cellStyle name="Occassional paper - Subheading" xfId="49" xr:uid="{37E727C9-4C4C-42F3-8A90-7733CFC03A59}"/>
    <cellStyle name="Output" xfId="8" builtinId="21" hidden="1" customBuiltin="1"/>
    <cellStyle name="Per cent" xfId="12" builtinId="5" hidden="1"/>
    <cellStyle name="Per cent" xfId="53" xr:uid="{E3756EE4-6946-427A-9CF5-5367D43FFE8E}"/>
    <cellStyle name="Percent 2" xfId="52" xr:uid="{025A7616-2A5C-4923-9C5B-41CDCC87FE21}"/>
    <cellStyle name="SEFF - Subheading" xfId="50" xr:uid="{5DC46259-97C2-4B31-AD98-CA6C066AEAD8}"/>
    <cellStyle name="Title" xfId="13" builtinId="15" hidden="1"/>
    <cellStyle name="Total" xfId="7" builtinId="25" hidden="1" customBuiltin="1"/>
    <cellStyle name="Warning Text" xfId="22" builtinId="11" hidden="1"/>
  </cellStyles>
  <dxfs count="87">
    <dxf>
      <fill>
        <patternFill patternType="none">
          <fgColor indexed="64"/>
          <bgColor auto="1"/>
        </patternFill>
      </fill>
      <alignment horizontal="right" vertical="center" textRotation="0" indent="0" justifyLastLine="0" shrinkToFit="0" readingOrder="0"/>
    </dxf>
    <dxf>
      <fill>
        <patternFill patternType="none">
          <fgColor indexed="64"/>
          <bgColor auto="1"/>
        </patternFill>
      </fill>
      <alignment horizontal="right" vertical="center" textRotation="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family val="2"/>
        <scheme val="minor"/>
      </font>
      <alignment horizontal="center" vertical="center" textRotation="0" wrapText="1" indent="0" justifyLastLine="0" shrinkToFit="0" readingOrder="0"/>
    </dxf>
    <dxf>
      <numFmt numFmtId="172" formatCode="#,##0.0"/>
      <fill>
        <patternFill patternType="none">
          <fgColor indexed="64"/>
          <bgColor auto="1"/>
        </patternFill>
      </fill>
      <alignment vertical="center" textRotation="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protection locked="0" hidden="0"/>
    </dxf>
    <dxf>
      <numFmt numFmtId="172" formatCode="#,##0.0"/>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numFmt numFmtId="170"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0" formatCode="mmm\ yyyy"/>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family val="2"/>
        <scheme val="minor"/>
      </font>
      <alignment horizontal="center" vertical="center" textRotation="0" wrapText="1"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inor"/>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fill>
        <patternFill patternType="none">
          <fgColor indexed="64"/>
          <bgColor indexed="65"/>
        </patternFill>
      </fill>
      <alignment horizontal="righ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numFmt numFmtId="172" formatCode="#,##0.0"/>
      <fill>
        <patternFill patternType="none">
          <fgColor indexed="64"/>
          <bgColor auto="1"/>
        </patternFill>
      </fill>
      <alignment vertical="center" textRotation="0" indent="0" justifyLastLine="0" shrinkToFit="0" readingOrder="0"/>
    </dxf>
    <dxf>
      <fill>
        <patternFill patternType="none">
          <fgColor indexed="64"/>
          <bgColor indexed="65"/>
        </patternFill>
      </fill>
      <alignment horizontal="right" vertical="center" textRotation="0" wrapText="0" indent="0" justifyLastLine="0" shrinkToFit="0" readingOrder="0"/>
    </dxf>
    <dxf>
      <numFmt numFmtId="172" formatCode="#,##0.0"/>
      <fill>
        <patternFill patternType="none">
          <fgColor indexed="64"/>
          <bgColor indexed="65"/>
        </patternFill>
      </fill>
      <alignment horizontal="right" vertical="center" textRotation="0" wrapText="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numFmt numFmtId="170"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0" formatCode="mmm\ yyyy"/>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inor"/>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fill>
        <patternFill patternType="none">
          <fgColor indexed="64"/>
          <bgColor indexed="65"/>
        </patternFill>
      </fill>
      <alignment horizontal="righ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Invisible" pivot="0" table="0" count="0" xr9:uid="{7FA87F5A-B2D0-4A74-9B5E-A8159ED12758}"/>
    <tableStyle name="SFC - FER (blue - blue) no horiz borders" pivot="0" count="3" xr9:uid="{B1E257AB-1A40-4908-939D-9168A15ECBDD}">
      <tableStyleElement type="wholeTable" dxfId="86"/>
      <tableStyleElement type="headerRow" dxfId="85"/>
      <tableStyleElement type="secondRowStripe" dxfId="84"/>
    </tableStyle>
    <tableStyle name="SFC - Occasional paper (purple - purple) no horiz borders" pivot="0" count="3" xr9:uid="{C80EF4EA-48C4-4F3E-B8A1-B2999417CED6}">
      <tableStyleElement type="wholeTable" dxfId="83"/>
      <tableStyleElement type="headerRow" dxfId="82"/>
      <tableStyleElement type="secondRowStripe" dxfId="81"/>
    </tableStyle>
    <tableStyle name="SFC - SEFF (teal - teal) no horiz borders" pivot="0" count="3" xr9:uid="{E62E5E58-7CF0-41F1-83EC-F0D21D7BD2BD}">
      <tableStyleElement type="wholeTable" dxfId="80"/>
      <tableStyleElement type="headerRow" dxfId="79"/>
      <tableStyleElement type="secondRowStripe" dxfId="78"/>
    </tableStyle>
  </tableStyles>
  <colors>
    <mruColors>
      <color rgb="FFBFBFBF"/>
      <color rgb="FF8F8F8F"/>
      <color rgb="FF39A095"/>
      <color rgb="FFD77475"/>
      <color rgb="FF000000"/>
      <color rgb="FFFFFFFF"/>
      <color rgb="FFB17DD6"/>
      <color rgb="FFF5FAF9"/>
      <color rgb="FFB9DED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theme" Target="theme/theme1.xml" Id="rId13" /><Relationship Type="http://schemas.openxmlformats.org/officeDocument/2006/relationships/customXml" Target="../customXml/item2.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2.xml" Id="rId2" /><Relationship Type="http://schemas.openxmlformats.org/officeDocument/2006/relationships/calcChain" Target="calcChain.xml" Id="rId16" /><Relationship Type="http://schemas.openxmlformats.org/officeDocument/2006/relationships/customXml" Target="../customXml/item4.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sharedStrings" Target="sharedStrings.xml" Id="rId15" /><Relationship Type="http://schemas.openxmlformats.org/officeDocument/2006/relationships/worksheet" Target="worksheets/sheet10.xml" Id="rId10" /><Relationship Type="http://schemas.openxmlformats.org/officeDocument/2006/relationships/customXml" Target="../customXml/item3.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tyles" Target="styles.xml" Id="rId14" /><Relationship Type="http://schemas.openxmlformats.org/officeDocument/2006/relationships/customXml" Target="/customXML/item5.xml" Id="R7108722b2f354532"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5</xdr:col>
      <xdr:colOff>60746</xdr:colOff>
      <xdr:row>16</xdr:row>
      <xdr:rowOff>155719</xdr:rowOff>
    </xdr:to>
    <xdr:pic>
      <xdr:nvPicPr>
        <xdr:cNvPr id="3" name="Picture 2" descr="Line chart of our previous projections (published in December 2022, December 2023, December 2024, and June 2025) and our new projection (published in January 2026) of the Income Tax net position. All gradually rise over time, but our latest projection sits below our December 2024 in all years.">
          <a:extLst>
            <a:ext uri="{FF2B5EF4-FFF2-40B4-BE49-F238E27FC236}">
              <a16:creationId xmlns:a16="http://schemas.microsoft.com/office/drawing/2014/main" id="{647F56AF-D5B5-2B73-9FB0-36949CC4472F}"/>
            </a:ext>
          </a:extLst>
        </xdr:cNvPr>
        <xdr:cNvPicPr>
          <a:picLocks noChangeAspect="1"/>
        </xdr:cNvPicPr>
      </xdr:nvPicPr>
      <xdr:blipFill>
        <a:blip xmlns:r="http://schemas.openxmlformats.org/officeDocument/2006/relationships" r:embed="rId1"/>
        <a:stretch>
          <a:fillRect/>
        </a:stretch>
      </xdr:blipFill>
      <xdr:spPr>
        <a:xfrm>
          <a:off x="0" y="990600"/>
          <a:ext cx="6328196" cy="3127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6</xdr:col>
      <xdr:colOff>337732</xdr:colOff>
      <xdr:row>16</xdr:row>
      <xdr:rowOff>100850</xdr:rowOff>
    </xdr:to>
    <xdr:pic>
      <xdr:nvPicPr>
        <xdr:cNvPr id="3" name="Picture 2" descr="Stacked bar chart showing changes in Scottish Income Tax (SIT) and BGA since budget-setting forecast in December 2023. It also has a marker showing the indicative reconciliation estimate at each forecast.">
          <a:extLst>
            <a:ext uri="{FF2B5EF4-FFF2-40B4-BE49-F238E27FC236}">
              <a16:creationId xmlns:a16="http://schemas.microsoft.com/office/drawing/2014/main" id="{617DE14B-8C00-9211-BFC6-E29ABB08BEBE}"/>
            </a:ext>
          </a:extLst>
        </xdr:cNvPr>
        <xdr:cNvPicPr>
          <a:picLocks noChangeAspect="1"/>
        </xdr:cNvPicPr>
      </xdr:nvPicPr>
      <xdr:blipFill>
        <a:blip xmlns:r="http://schemas.openxmlformats.org/officeDocument/2006/relationships" r:embed="rId1"/>
        <a:stretch>
          <a:fillRect/>
        </a:stretch>
      </xdr:blipFill>
      <xdr:spPr>
        <a:xfrm>
          <a:off x="0" y="990600"/>
          <a:ext cx="6309907" cy="30726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13" totalsRowShown="0" headerRowDxfId="77">
  <autoFilter ref="A2:A13" xr:uid="{B656419B-BC2C-4B16-853D-3DCC3EC5A341}">
    <filterColumn colId="0" hiddenButton="1"/>
  </autoFilter>
  <tableColumns count="1">
    <tableColumn id="1" xr3:uid="{A78E3BF8-7FAC-4D0B-B649-B1A518D87025}" name="Table of Contents"/>
  </tableColumns>
  <tableStyleInfo name="SFC - SEFF (teal - teal) no horiz border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6CD2072-A6CC-4357-A157-0359EC02B2D3}" name="Figure4point5" displayName="Figure4point5" ref="A3:F10" totalsRowShown="0" headerRowDxfId="7" dataDxfId="6">
  <autoFilter ref="A3:F10" xr:uid="{1F094B04-1952-427E-8DB4-F8D12FA22334}">
    <filterColumn colId="0" hiddenButton="1"/>
    <filterColumn colId="1" hiddenButton="1"/>
    <filterColumn colId="2" hiddenButton="1"/>
    <filterColumn colId="3" hiddenButton="1"/>
    <filterColumn colId="4" hiddenButton="1"/>
    <filterColumn colId="5" hiddenButton="1"/>
  </autoFilter>
  <tableColumns count="6">
    <tableColumn id="1" xr3:uid="{F3A97731-8246-452A-8409-308BD18CF40A}" name="Collection year" dataDxfId="5"/>
    <tableColumn id="3" xr3:uid="{4243BF96-9ACB-4A5E-994C-B3AB8B0A398A}" name="Policy differences only Income Tax net position _x000a_(£ million)" dataDxfId="4" dataCellStyle="Comma"/>
    <tableColumn id="6" xr3:uid="{0057B77C-CBDF-47E4-80C8-EAA0DF190354}" name="Income Tax net position _x000a_(£ million)" dataDxfId="3" dataCellStyle="Comma"/>
    <tableColumn id="2" xr3:uid="{1DA07C71-A98B-4C03-AE2C-EF8AFEB0E708}" name="Tax base performance gap (£ million)" dataDxfId="2" dataCellStyle="Comma"/>
    <tableColumn id="4" xr3:uid="{AFCD0170-3712-4C23-A993-D666979A4428}" name="Tax base performance gap (percentage of SIT revenue)" dataDxfId="1" dataCellStyle="Comma"/>
    <tableColumn id="5" xr3:uid="{13F2EED1-9125-4224-BBEF-73B0F2906ADA}" name="Income Tax net position status" dataDxfId="0" dataCellStyle="Comma"/>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FE260B-7A17-424A-A1BB-6F93A1BC4220}" name="Figure4point1" displayName="Figure4point1" ref="A3:H9" totalsRowShown="0" headerRowDxfId="76" dataDxfId="75">
  <autoFilter ref="A3:H9"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91F95E3-8F07-4CE4-8ED8-F111090877CB}" name="£ million" dataDxfId="74"/>
    <tableColumn id="2" xr3:uid="{74BDD725-645B-4B46-823E-708E5820C85F}" name="2024-25 [1]"/>
    <tableColumn id="3" xr3:uid="{C71C8B17-AE29-4171-BDCA-676E97BDAA26}" name="2025-26" dataDxfId="73" dataCellStyle="Comma"/>
    <tableColumn id="4" xr3:uid="{BED606A2-B438-4CBD-ABB6-6AAFA1A24154}" name="2026-27" dataDxfId="72" dataCellStyle="Comma"/>
    <tableColumn id="5" xr3:uid="{02A156E2-697E-4A6C-A78F-DDD81F0A0C11}" name="2027-28" dataDxfId="71" dataCellStyle="Comma"/>
    <tableColumn id="6" xr3:uid="{1435DF66-7195-4EE5-B638-C3344C62C18C}" name="2028-29" dataDxfId="70" dataCellStyle="Comma"/>
    <tableColumn id="7" xr3:uid="{7C1C861F-D90C-4273-9379-12B89F0B3198}" name="2029-30" dataDxfId="69" dataCellStyle="Comma"/>
    <tableColumn id="9" xr3:uid="{ED33A37B-05EF-4DEB-9900-4B57E45F97B3}" name="2030-31" dataDxfId="68" dataCellStyle="Comma"/>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DBD7462-4519-400C-BCB1-B30D94A46989}" name="Figure4point2" displayName="Figure4point2" ref="A3:G9" totalsRowShown="0" headerRowDxfId="67" dataDxfId="66">
  <autoFilter ref="A3:G9" xr:uid="{1F094B04-1952-427E-8DB4-F8D12FA223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DEC1ADF-B4E6-4431-BFE6-6F9E5A55D6AD}" name="£ million" dataDxfId="65"/>
    <tableColumn id="2" xr3:uid="{7F58697D-BBBF-4807-9AB5-69BAAADC5202}" name="2024-25"/>
    <tableColumn id="3" xr3:uid="{BF01042C-8EB3-4958-869F-B05E9BBB6C66}" name="2025-26" dataDxfId="64" dataCellStyle="Comma"/>
    <tableColumn id="4" xr3:uid="{0375657D-3D60-45FA-9BBD-ED98E8EC85DA}" name="2026-27" dataDxfId="63" dataCellStyle="Comma"/>
    <tableColumn id="5" xr3:uid="{8212F61E-6787-43F1-AB42-AF182296026D}" name="2027-28" dataDxfId="62" dataCellStyle="Comma"/>
    <tableColumn id="6" xr3:uid="{93E5F6EB-421F-468F-8C93-4F811D22306A}" name="2028-29" dataDxfId="61" dataCellStyle="Comma"/>
    <tableColumn id="7" xr3:uid="{13C94A80-ECB4-44C1-B5CA-CEA206E179E8}" name="2029-30" dataDxfId="60" dataCellStyle="Comma"/>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6A4EF0-2B6E-49C6-AA7D-D56DDFF1A0A8}" name="Figure4point22" displayName="Figure4point22" ref="A3:F7" totalsRowShown="0" headerRowDxfId="59" dataDxfId="58">
  <autoFilter ref="A3:F7" xr:uid="{1F094B04-1952-427E-8DB4-F8D12FA22334}">
    <filterColumn colId="0" hiddenButton="1"/>
    <filterColumn colId="1" hiddenButton="1"/>
    <filterColumn colId="2" hiddenButton="1"/>
    <filterColumn colId="3" hiddenButton="1"/>
    <filterColumn colId="4" hiddenButton="1"/>
    <filterColumn colId="5" hiddenButton="1"/>
  </autoFilter>
  <tableColumns count="6">
    <tableColumn id="1" xr3:uid="{482F293B-119E-4CAE-90C5-D5573CE4391F}" name="£ million" dataDxfId="57"/>
    <tableColumn id="4" xr3:uid="{456A534C-A206-4A45-82EF-595992996D16}" name="2026-27" dataDxfId="56" dataCellStyle="Comma"/>
    <tableColumn id="5" xr3:uid="{D1DA0832-C402-4E1C-AF5B-62E2F7C2D038}" name="2027-28" dataDxfId="55" dataCellStyle="Comma"/>
    <tableColumn id="6" xr3:uid="{6F988427-439A-4D2D-AFFE-E2222D58FE5B}" name="2028-29" dataDxfId="54" dataCellStyle="Comma"/>
    <tableColumn id="7" xr3:uid="{95A17238-B3B3-4986-96AC-DD747892B8DC}" name="2029-30" dataDxfId="53" dataCellStyle="Comma"/>
    <tableColumn id="8" xr3:uid="{830FA941-A0CC-45FE-96EC-BBA103EEF9FD}" name="2030-31" dataDxfId="52" dataCellStyle="Comma"/>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F1424CF-CDB8-4AFA-98ED-CB02123165E2}" name="Figure4point3" displayName="Figure4point3" ref="A3:I16" totalsRowShown="0" headerRowDxfId="51" dataDxfId="50">
  <autoFilter ref="A3:I16"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0F033AD-5101-47C4-87D7-320F603F4068}" name="Tax" dataDxfId="49"/>
    <tableColumn id="2" xr3:uid="{6DF7BACD-8D3D-4E77-9775-CF9D51863938}" name="£ million"/>
    <tableColumn id="10" xr3:uid="{36DD9421-FBEB-4358-8074-BB8F1D84743A}" name="2024-25_x000a_[1]" dataDxfId="48" dataCellStyle="Comma"/>
    <tableColumn id="9" xr3:uid="{1AC4C13B-4273-402E-8518-5412862067E4}" name="2025-26" dataDxfId="47" dataCellStyle="Comma"/>
    <tableColumn id="4" xr3:uid="{3CDF9AC1-DB61-4765-AEDF-1A5A89BF9746}" name="2026-27" dataDxfId="46" dataCellStyle="Comma"/>
    <tableColumn id="5" xr3:uid="{AF26F880-D045-4213-A54E-726B158068AC}" name="2027-28" dataDxfId="45" dataCellStyle="Comma"/>
    <tableColumn id="6" xr3:uid="{0DA4E1A8-62B0-4EE0-81B4-A4D561E9B2B7}" name="2028-29" dataDxfId="44" dataCellStyle="Comma"/>
    <tableColumn id="7" xr3:uid="{3B7E29F1-B411-4C4F-A500-C8F4C7108698}" name="2029-30" dataDxfId="43" dataCellStyle="Comma"/>
    <tableColumn id="8" xr3:uid="{29D136D4-B344-4AEC-A7D5-A76D37C0677A}" name="2030-31" dataDxfId="42" dataCellStyle="Comma"/>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BBED94-BC95-457B-BE54-69240EE382EB}" name="Figure4point4" displayName="Figure4point4" ref="A18:L33" totalsRowShown="0" headerRowDxfId="41" dataDxfId="40" dataCellStyle="Normal">
  <autoFilter ref="A18:L33"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53BF7240-9756-4B9F-BA99-0D66119CEA24}" name="£ million" dataDxfId="39" dataCellStyle="Normal"/>
    <tableColumn id="2" xr3:uid="{8F534D18-3E09-44DD-860B-46CA4742E91A}" name="2020-21" dataDxfId="38" dataCellStyle="Comma"/>
    <tableColumn id="13" xr3:uid="{DE3003F4-6E6E-48C1-9D86-CD498E4CC2ED}" name="2021-22"/>
    <tableColumn id="12" xr3:uid="{125649A7-753D-4332-AF77-08C51062103D}" name="2022-23"/>
    <tableColumn id="3" xr3:uid="{E7B445A2-2504-49F4-98E9-389A0ADECA0F}" name="2023-24" dataDxfId="37" dataCellStyle="Comma"/>
    <tableColumn id="4" xr3:uid="{0BABD76F-F9FE-41B7-9354-DA544C979134}" name="2024-25" dataDxfId="36" dataCellStyle="Comma"/>
    <tableColumn id="5" xr3:uid="{FB06403F-1D33-4A79-B56D-01CAE374D3E2}" name="2025-26" dataDxfId="35" dataCellStyle="Comma"/>
    <tableColumn id="6" xr3:uid="{74D98156-E7FF-482C-B4F8-879D877B33B3}" name="2026-27" dataDxfId="34" dataCellStyle="Comma"/>
    <tableColumn id="7" xr3:uid="{C600C348-E2B1-4CE6-85E7-D6E5339B7A12}" name="2027-28" dataDxfId="33" dataCellStyle="Comma"/>
    <tableColumn id="9" xr3:uid="{AD0525FD-E11C-4FD5-B048-CAF10DBB62F2}" name="2028-29" dataDxfId="32" dataCellStyle="Comma"/>
    <tableColumn id="10" xr3:uid="{5FE27C78-14D3-4879-B68A-8C64B209B47F}" name="2029-30" dataDxfId="31" dataCellStyle="Comma"/>
    <tableColumn id="8" xr3:uid="{060F0F83-0065-403F-BBC7-EB102A7CB9C4}" name="2030-31" dataDxfId="30" dataCellStyle="Comma"/>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8A2A0F-C691-486E-83B7-F401F2D6267B}" name="Figure4point33" displayName="Figure4point33" ref="A3:H12" totalsRowShown="0" headerRowDxfId="29" dataDxfId="28">
  <autoFilter ref="A3:H12"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DA03674-17DA-481E-A5F8-CFA6B517BF69}" name="Forecast" dataDxfId="27"/>
    <tableColumn id="2" xr3:uid="{D9030AA1-69F7-4CA4-9F24-ED12F82E5936}" name="£ million"/>
    <tableColumn id="10" xr3:uid="{0B7F6BB5-DCE1-4248-936A-0588694F477B}" name="2024-25 [1]" dataDxfId="26" dataCellStyle="Comma"/>
    <tableColumn id="9" xr3:uid="{3EC9BC94-2BD4-460C-8FD5-7F001A594CDD}" name="2025-26" dataDxfId="25" dataCellStyle="Comma"/>
    <tableColumn id="4" xr3:uid="{4AB9DE72-7654-428B-A18D-08598CF1F4DC}" name="2026-27" dataDxfId="24" dataCellStyle="Comma"/>
    <tableColumn id="5" xr3:uid="{B5AFEEDA-337F-4693-A9AB-B27DE35AEBB6}" name="2027-28" dataDxfId="23" dataCellStyle="Comma"/>
    <tableColumn id="6" xr3:uid="{7C30B5CE-FC0C-41C3-B8A7-AAB40EEC8D35}" name="2028-29" dataDxfId="22" dataCellStyle="Comma"/>
    <tableColumn id="7" xr3:uid="{FE8D60E8-5503-4EDC-A4CA-535DEC8DA6F4}" name="2029-30" dataDxfId="21" dataCellStyle="Comma"/>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0929F60-A77C-4F72-914B-C136F884313B}" name="Figure4point6" displayName="Figure4point6" ref="A3:D9" totalsRowShown="0" headerRowDxfId="20" dataDxfId="19">
  <autoFilter ref="A3:D9" xr:uid="{1F094B04-1952-427E-8DB4-F8D12FA22334}">
    <filterColumn colId="0" hiddenButton="1"/>
    <filterColumn colId="1" hiddenButton="1"/>
    <filterColumn colId="2" hiddenButton="1"/>
    <filterColumn colId="3" hiddenButton="1"/>
  </autoFilter>
  <tableColumns count="4">
    <tableColumn id="1" xr3:uid="{EEDAC469-7075-4C23-BC25-E36DC405E635}" name="Collection_x000a_year" dataDxfId="18"/>
    <tableColumn id="3" xr3:uid="{25DFD897-8235-4140-8233-B40EEC02C846}" name="Applies in Budget for" dataDxfId="17" dataCellStyle="Comma"/>
    <tableColumn id="5" xr3:uid="{B0ACF8E6-AAAD-498D-8D59-A9176BAE5AC7}" name="Status" dataDxfId="16" dataCellStyle="Comma"/>
    <tableColumn id="6" xr3:uid="{F07555D6-6DD5-4ED8-8826-6207521244E8}" name="Reconciliation (£ million) [1]" dataDxfId="15" dataCellStyle="Comma"/>
  </tableColumns>
  <tableStyleInfo name="SFC - SEFF (teal - teal) no horiz border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726EB7-1E8E-45A2-8EB4-684E37051768}" name="Figure4point44" displayName="Figure4point44" ref="A18:E22" totalsRowShown="0" headerRowDxfId="14" dataDxfId="13" dataCellStyle="Normal">
  <autoFilter ref="A18:E22" xr:uid="{EB9EF5FA-18BE-4FEF-874C-1B03A28751D5}">
    <filterColumn colId="0" hiddenButton="1"/>
    <filterColumn colId="1" hiddenButton="1"/>
    <filterColumn colId="2" hiddenButton="1"/>
    <filterColumn colId="3" hiddenButton="1"/>
    <filterColumn colId="4" hiddenButton="1"/>
  </autoFilter>
  <tableColumns count="5">
    <tableColumn id="1" xr3:uid="{96ECB67D-E4EA-4573-BF43-2B6245FCB21A}" name="£ million" dataDxfId="12" dataCellStyle="Normal"/>
    <tableColumn id="3" xr3:uid="{C3774E7F-E14A-4291-8645-F8F9AB07DE5B}" name="December_x000a_2023" dataDxfId="11" dataCellStyle="Comma"/>
    <tableColumn id="2" xr3:uid="{09F2B229-A0F2-4C27-B888-445463EE8EF8}" name="December_x000a_2024" dataDxfId="10" dataCellStyle="Comma"/>
    <tableColumn id="10" xr3:uid="{95DFCDA6-D2A8-49A7-9AFB-B40C7B2C5240}" name="June_x000a_2025" dataDxfId="9" dataCellStyle="Comma"/>
    <tableColumn id="8" xr3:uid="{2853BBC9-22A7-4FB1-AEE4-D20D6A29DD93}" name="January_x000a_2026" dataDxfId="8" dataCellStyle="Comma"/>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scot/publications/non-domestic-rates-income-statistics/" TargetMode="External"/><Relationship Id="rId1" Type="http://schemas.openxmlformats.org/officeDocument/2006/relationships/hyperlink" Target="https://revenue.scot/news-publications/publications/corporate-documents/annual-report-accounts-2024-25-devolved-tax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ov.scot/publications/non-domestic-rates-income-statistics/" TargetMode="External"/><Relationship Id="rId1" Type="http://schemas.openxmlformats.org/officeDocument/2006/relationships/hyperlink" Target="https://revenue.scot/news-publications/publications/corporate-documents/annual-report-accounts-2024-25-devolved-taxes"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showGridLines="0" tabSelected="1" workbookViewId="0"/>
  </sheetViews>
  <sheetFormatPr defaultColWidth="8.44140625" defaultRowHeight="20.100000000000001" customHeight="1" x14ac:dyDescent="0.2"/>
  <cols>
    <col min="1" max="1" width="93.109375" style="6" bestFit="1" customWidth="1"/>
    <col min="2" max="16384" width="8.44140625" style="6"/>
  </cols>
  <sheetData>
    <row r="1" spans="1:3" ht="20.100000000000001" customHeight="1" x14ac:dyDescent="0.2">
      <c r="A1" s="4" t="s">
        <v>39</v>
      </c>
      <c r="C1" s="9"/>
    </row>
    <row r="2" spans="1:3" ht="20.100000000000001" customHeight="1" x14ac:dyDescent="0.2">
      <c r="A2" t="s">
        <v>1</v>
      </c>
      <c r="C2" s="9"/>
    </row>
    <row r="3" spans="1:3" s="10" customFormat="1" ht="20.100000000000001" customHeight="1" x14ac:dyDescent="0.2">
      <c r="A3" s="11" t="s">
        <v>37</v>
      </c>
    </row>
    <row r="4" spans="1:3" ht="20.100000000000001" customHeight="1" x14ac:dyDescent="0.2">
      <c r="A4" s="37" t="str">
        <f>'Figure 4.1'!A1</f>
        <v>Figure 4.1: Summary of tax forecasts</v>
      </c>
    </row>
    <row r="5" spans="1:3" ht="20.100000000000001" customHeight="1" x14ac:dyDescent="0.2">
      <c r="A5" s="37" t="str">
        <f>'Figure 4.2'!A1</f>
        <v>Figure 4.2: Changes to tax forecasts since December 2024</v>
      </c>
    </row>
    <row r="6" spans="1:3" ht="20.100000000000001" customHeight="1" x14ac:dyDescent="0.2">
      <c r="A6" s="37" t="str">
        <f>'Figure 4.3'!A1</f>
        <v>Figure 4.3: Summary of 2026-27 Scottish Budget tax policy changes</v>
      </c>
    </row>
    <row r="7" spans="1:3" ht="20.100000000000001" customHeight="1" x14ac:dyDescent="0.2">
      <c r="A7" s="11" t="s">
        <v>38</v>
      </c>
    </row>
    <row r="8" spans="1:3" ht="20.100000000000001" customHeight="1" x14ac:dyDescent="0.2">
      <c r="A8" s="37" t="str">
        <f>'Figure 4.4'!A1</f>
        <v>Figure 4.4: Projected tax net positions</v>
      </c>
    </row>
    <row r="9" spans="1:3" ht="20.100000000000001" customHeight="1" x14ac:dyDescent="0.2">
      <c r="A9" s="37" t="str">
        <f>'Figure 4.5'!A1</f>
        <v>Figure 4.5: Current and recent projections of the Income Tax net position</v>
      </c>
    </row>
    <row r="10" spans="1:3" ht="20.100000000000001" customHeight="1" x14ac:dyDescent="0.2">
      <c r="A10" s="37" t="str">
        <f>'Figure 4.6'!A1</f>
        <v>Figure 4.6: Change in SIT, the Income Tax BGA, and the ITNP since December 2024</v>
      </c>
    </row>
    <row r="11" spans="1:3" ht="20.100000000000001" customHeight="1" x14ac:dyDescent="0.2">
      <c r="A11" s="37" t="str">
        <f>'Figure 4.7'!A1</f>
        <v>Figure 4.7: Outturn and indicative estimates of Income Tax reconciliations</v>
      </c>
    </row>
    <row r="12" spans="1:3" ht="20.100000000000001" customHeight="1" x14ac:dyDescent="0.2">
      <c r="A12" s="37" t="str">
        <f>'Figure 4.8'!A1</f>
        <v>Figure 4.8: Change in 2024-25 indicative reconciliations since December 2023</v>
      </c>
    </row>
    <row r="13" spans="1:3" ht="20.100000000000001" customHeight="1" x14ac:dyDescent="0.2">
      <c r="A13" s="37" t="str">
        <f>'Figure 4.9'!A1</f>
        <v>Figure 4.9: Tax base performance gap, 2020-21 to 2026-27</v>
      </c>
    </row>
    <row r="14" spans="1:3" ht="20.100000000000001" customHeight="1" x14ac:dyDescent="0.2">
      <c r="A14" s="12"/>
    </row>
  </sheetData>
  <hyperlinks>
    <hyperlink ref="A4" location="'Figure 4.1'!A1" display="Figure 4.1: Summary of tax forecasts, 2023-24 to 2030-31" xr:uid="{625CDA04-D967-46D7-B7E1-E27007FD1EA7}"/>
    <hyperlink ref="A5" location="'Figure 4.2'!A1" display="Figure 4.2: Changes to our tax forecasts since December 2024, 2023-24 to 2030-31" xr:uid="{160C5F37-20ED-42FD-A1D2-61C078630391}"/>
    <hyperlink ref="A8" location="'Figure 4.4'!A1" display="Figure 4.4: Change in Income Tax net position since December 2024, 2022-23 to 2029-30" xr:uid="{17ACCCAD-93EE-4C20-B9A7-EC36D2194881}"/>
    <hyperlink ref="A9" location="'Figure 4.5'!A1" display="Figure 4.5: Outturn and indicative estimates of income tax reconciliations" xr:uid="{02AAF5EB-9108-4620-AA4E-F1E2CB95626C}"/>
    <hyperlink ref="A13" location="'Figure 4.9'!A1" display="'Figure 4.9'!A1" xr:uid="{E4040B48-74F8-4AB5-A000-E4170FF311BF}"/>
    <hyperlink ref="A6" location="'Figure 4.3'!A1" display="'Figure 4.3'!A1" xr:uid="{70759C00-ECF1-4D36-BD0A-94343A9DEC3E}"/>
    <hyperlink ref="A10" location="'Figure 4.6'!A1" display="'Figure 4.6'!A1" xr:uid="{4AE8805C-1FB0-4B49-BBDA-A491C7CE1C16}"/>
    <hyperlink ref="A11" location="'Figure 4.7'!A1" display="'Figure 4.7'!A1" xr:uid="{04B79BAE-54BD-4C60-A5C1-65A82FDA4CE0}"/>
    <hyperlink ref="A12" location="'Figure 4.8'!A1" display="'Figure 4.8'!A1" xr:uid="{BF72E066-547C-41BB-A20F-EE8C054F4C77}"/>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EFAAF-BE69-4DCC-B27B-561396CD48B5}">
  <dimension ref="A1:G19"/>
  <sheetViews>
    <sheetView showGridLines="0" workbookViewId="0"/>
  </sheetViews>
  <sheetFormatPr defaultColWidth="8.44140625" defaultRowHeight="20.100000000000001" customHeight="1" x14ac:dyDescent="0.2"/>
  <cols>
    <col min="1" max="3" width="10.6640625" style="5" customWidth="1"/>
    <col min="4" max="4" width="14.6640625" style="5" customWidth="1"/>
    <col min="5" max="16384" width="8.44140625" style="5"/>
  </cols>
  <sheetData>
    <row r="1" spans="1:7" ht="20.100000000000001" customHeight="1" x14ac:dyDescent="0.2">
      <c r="A1" s="4" t="s">
        <v>73</v>
      </c>
      <c r="B1" s="14"/>
      <c r="C1" s="14"/>
      <c r="D1" s="14"/>
    </row>
    <row r="2" spans="1:7" ht="20.100000000000001" customHeight="1" x14ac:dyDescent="0.2">
      <c r="A2" t="s">
        <v>77</v>
      </c>
      <c r="B2" s="14"/>
      <c r="C2" s="14"/>
      <c r="D2" s="14"/>
    </row>
    <row r="3" spans="1:7" s="6" customFormat="1" ht="32.1" customHeight="1" x14ac:dyDescent="0.2">
      <c r="A3" s="33" t="s">
        <v>99</v>
      </c>
      <c r="B3" s="33" t="s">
        <v>105</v>
      </c>
      <c r="C3" s="33" t="s">
        <v>74</v>
      </c>
      <c r="D3" s="33" t="s">
        <v>75</v>
      </c>
    </row>
    <row r="4" spans="1:7" s="6" customFormat="1" ht="20.100000000000001" customHeight="1" x14ac:dyDescent="0.2">
      <c r="A4" s="65" t="s">
        <v>24</v>
      </c>
      <c r="B4" s="66" t="s">
        <v>27</v>
      </c>
      <c r="C4" s="15" t="s">
        <v>64</v>
      </c>
      <c r="D4" s="15">
        <v>50.383337939289049</v>
      </c>
    </row>
    <row r="5" spans="1:7" s="6" customFormat="1" ht="20.100000000000001" customHeight="1" x14ac:dyDescent="0.2">
      <c r="A5" s="67" t="s">
        <v>25</v>
      </c>
      <c r="B5" s="66" t="s">
        <v>9</v>
      </c>
      <c r="C5" s="15" t="s">
        <v>64</v>
      </c>
      <c r="D5" s="15">
        <v>-389.86037010422802</v>
      </c>
      <c r="F5" s="38"/>
      <c r="G5" s="39"/>
    </row>
    <row r="6" spans="1:7" s="6" customFormat="1" ht="20.100000000000001" customHeight="1" x14ac:dyDescent="0.2">
      <c r="A6" s="67" t="s">
        <v>26</v>
      </c>
      <c r="B6" s="66" t="s">
        <v>10</v>
      </c>
      <c r="C6" s="15" t="s">
        <v>64</v>
      </c>
      <c r="D6" s="15">
        <v>450.61865293260053</v>
      </c>
      <c r="F6" s="38"/>
      <c r="G6" s="39"/>
    </row>
    <row r="7" spans="1:7" s="6" customFormat="1" ht="20.100000000000001" customHeight="1" x14ac:dyDescent="0.2">
      <c r="A7" s="67" t="s">
        <v>27</v>
      </c>
      <c r="B7" s="66" t="s">
        <v>11</v>
      </c>
      <c r="C7" s="15" t="s">
        <v>64</v>
      </c>
      <c r="D7" s="15">
        <v>405.66827889718843</v>
      </c>
      <c r="F7" s="38"/>
      <c r="G7" s="39"/>
    </row>
    <row r="8" spans="1:7" s="6" customFormat="1" ht="20.100000000000001" customHeight="1" x14ac:dyDescent="0.2">
      <c r="A8" s="67" t="s">
        <v>9</v>
      </c>
      <c r="B8" s="66" t="s">
        <v>12</v>
      </c>
      <c r="C8" s="15" t="s">
        <v>76</v>
      </c>
      <c r="D8" s="15">
        <v>-310.43111348844468</v>
      </c>
      <c r="F8" s="38"/>
      <c r="G8" s="39"/>
    </row>
    <row r="9" spans="1:7" ht="20.100000000000001" customHeight="1" x14ac:dyDescent="0.2">
      <c r="A9" s="67" t="s">
        <v>10</v>
      </c>
      <c r="B9" s="66" t="s">
        <v>13</v>
      </c>
      <c r="C9" s="15" t="s">
        <v>76</v>
      </c>
      <c r="D9" s="15">
        <v>75.22977531118886</v>
      </c>
      <c r="E9" s="60"/>
    </row>
    <row r="10" spans="1:7" ht="20.100000000000001" customHeight="1" x14ac:dyDescent="0.2">
      <c r="A10" t="s">
        <v>30</v>
      </c>
      <c r="B10" s="7"/>
      <c r="C10" s="7"/>
      <c r="D10" s="7"/>
    </row>
    <row r="11" spans="1:7" ht="20.100000000000001" customHeight="1" x14ac:dyDescent="0.2">
      <c r="A11" t="s">
        <v>100</v>
      </c>
      <c r="B11" s="7"/>
      <c r="C11" s="7"/>
      <c r="D11" s="7"/>
    </row>
    <row r="12" spans="1:7" ht="20.100000000000001" customHeight="1" x14ac:dyDescent="0.2">
      <c r="A12" s="2" t="s">
        <v>3</v>
      </c>
      <c r="B12" s="30"/>
      <c r="C12" s="30"/>
      <c r="D12" s="30"/>
    </row>
    <row r="14" spans="1:7" ht="20.100000000000001" customHeight="1" x14ac:dyDescent="0.2">
      <c r="B14" s="18"/>
    </row>
    <row r="18" spans="1:4" ht="20.100000000000001" customHeight="1" x14ac:dyDescent="0.2">
      <c r="A18" s="19"/>
    </row>
    <row r="19" spans="1:4" ht="20.100000000000001" customHeight="1" x14ac:dyDescent="0.2">
      <c r="A19" s="20"/>
      <c r="B19" s="20"/>
      <c r="C19" s="20"/>
      <c r="D19" s="20"/>
    </row>
  </sheetData>
  <hyperlinks>
    <hyperlink ref="A12" location="'Table of Contents'!A1" display="Return to Contents" xr:uid="{218CA560-64C8-471E-BF1C-8B77369E348B}"/>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DB419-5346-423D-8CFA-C450C36716B1}">
  <dimension ref="A1:AD24"/>
  <sheetViews>
    <sheetView showGridLines="0" workbookViewId="0"/>
  </sheetViews>
  <sheetFormatPr defaultColWidth="8.88671875" defaultRowHeight="20.100000000000001" customHeight="1" x14ac:dyDescent="0.2"/>
  <cols>
    <col min="1" max="1" width="21.6640625" customWidth="1"/>
    <col min="2" max="5" width="9.77734375" customWidth="1"/>
    <col min="14" max="14" width="8.88671875" bestFit="1" customWidth="1"/>
    <col min="19" max="19" width="14.109375" customWidth="1"/>
    <col min="20" max="22" width="11.5546875" customWidth="1"/>
    <col min="23" max="23" width="15.5546875" customWidth="1"/>
    <col min="24" max="29" width="12.5546875" customWidth="1"/>
    <col min="30" max="30" width="17.5546875" customWidth="1"/>
  </cols>
  <sheetData>
    <row r="1" spans="1:30" s="5" customFormat="1" ht="20.100000000000001" customHeight="1" x14ac:dyDescent="0.2">
      <c r="A1" s="4" t="s">
        <v>69</v>
      </c>
      <c r="E1"/>
    </row>
    <row r="2" spans="1:30" s="5" customFormat="1" ht="20.100000000000001" customHeight="1" x14ac:dyDescent="0.2">
      <c r="A2" s="56" t="s">
        <v>58</v>
      </c>
      <c r="E2"/>
    </row>
    <row r="3" spans="1:30" s="5" customFormat="1" ht="20.100000000000001" customHeight="1" x14ac:dyDescent="0.2">
      <c r="A3" t="s">
        <v>106</v>
      </c>
      <c r="E3"/>
    </row>
    <row r="4" spans="1:30" s="5" customFormat="1" ht="20.100000000000001" customHeight="1" x14ac:dyDescent="0.2">
      <c r="A4" t="s">
        <v>101</v>
      </c>
      <c r="E4"/>
    </row>
    <row r="5" spans="1:30" s="22" customFormat="1" ht="20.100000000000001" customHeight="1" x14ac:dyDescent="0.2">
      <c r="A5" s="21"/>
      <c r="B5" s="21"/>
      <c r="C5" s="21"/>
      <c r="D5" s="21"/>
      <c r="E5" s="21"/>
      <c r="F5" s="8"/>
      <c r="G5" s="8"/>
      <c r="H5" s="8"/>
      <c r="I5" s="8"/>
      <c r="J5" s="8"/>
      <c r="K5" s="8"/>
      <c r="L5" s="8"/>
      <c r="M5" s="8"/>
      <c r="N5" s="8"/>
      <c r="O5" s="8"/>
      <c r="P5" s="8"/>
      <c r="Q5" s="8"/>
      <c r="R5" s="8"/>
      <c r="S5" s="8"/>
      <c r="T5" s="8"/>
      <c r="U5" s="8"/>
      <c r="V5" s="8"/>
      <c r="W5" s="8"/>
      <c r="X5" s="8"/>
      <c r="Y5" s="8"/>
      <c r="Z5" s="8"/>
      <c r="AA5" s="8"/>
      <c r="AB5" s="8"/>
      <c r="AC5" s="8"/>
      <c r="AD5" s="8"/>
    </row>
    <row r="6" spans="1:30" s="22" customFormat="1" ht="20.100000000000001" customHeight="1" x14ac:dyDescent="0.2">
      <c r="A6" s="21"/>
      <c r="B6" s="21"/>
      <c r="C6" s="21"/>
      <c r="D6" s="21"/>
      <c r="E6" s="21"/>
      <c r="F6" s="23"/>
      <c r="G6" s="23"/>
      <c r="H6" s="23"/>
      <c r="I6" s="23"/>
      <c r="J6" s="23"/>
      <c r="K6" s="23"/>
      <c r="L6" s="23"/>
      <c r="M6" s="23"/>
      <c r="N6" s="23"/>
      <c r="O6" s="23"/>
      <c r="P6" s="23"/>
      <c r="Q6" s="23"/>
      <c r="R6" s="23"/>
      <c r="S6" s="23"/>
      <c r="T6" s="23"/>
      <c r="U6" s="23"/>
      <c r="V6" s="23"/>
      <c r="W6" s="23"/>
      <c r="X6" s="23"/>
      <c r="Y6" s="23"/>
      <c r="Z6" s="23"/>
      <c r="AA6" s="23"/>
      <c r="AB6" s="23"/>
      <c r="AC6" s="23"/>
      <c r="AD6" s="23"/>
    </row>
    <row r="7" spans="1:30" s="22" customFormat="1" ht="20.100000000000001" customHeight="1" x14ac:dyDescent="0.2">
      <c r="A7" s="21"/>
      <c r="B7" s="21"/>
      <c r="C7" s="21"/>
      <c r="D7" s="21"/>
      <c r="E7" s="21"/>
      <c r="F7" s="24"/>
      <c r="G7" s="24"/>
      <c r="H7" s="24"/>
      <c r="I7" s="24"/>
      <c r="J7" s="24"/>
      <c r="K7" s="24"/>
      <c r="L7" s="24"/>
      <c r="M7" s="24"/>
      <c r="N7" s="24"/>
      <c r="O7" s="24"/>
      <c r="P7" s="24"/>
      <c r="Q7" s="24"/>
      <c r="R7" s="24"/>
      <c r="S7" s="24"/>
      <c r="T7" s="24"/>
      <c r="U7" s="24"/>
      <c r="V7" s="24"/>
      <c r="W7" s="24"/>
      <c r="X7" s="24"/>
      <c r="Y7" s="24"/>
      <c r="Z7" s="24"/>
      <c r="AA7" s="24"/>
      <c r="AB7" s="24"/>
      <c r="AC7" s="24"/>
      <c r="AD7" s="24"/>
    </row>
    <row r="8" spans="1:30" s="22" customFormat="1" ht="20.100000000000001" customHeight="1" x14ac:dyDescent="0.2">
      <c r="A8" s="21"/>
      <c r="B8" s="21"/>
      <c r="C8" s="21"/>
      <c r="D8" s="21"/>
      <c r="E8" s="21"/>
      <c r="F8" s="23"/>
      <c r="G8" s="23"/>
      <c r="H8" s="23"/>
      <c r="I8" s="23"/>
      <c r="J8" s="23"/>
      <c r="K8" s="23"/>
      <c r="L8" s="23"/>
      <c r="M8" s="23"/>
      <c r="N8" s="23"/>
      <c r="O8" s="23"/>
      <c r="P8" s="23"/>
      <c r="Q8" s="23"/>
      <c r="R8" s="23"/>
      <c r="S8" s="23"/>
      <c r="T8" s="23"/>
      <c r="U8" s="23"/>
      <c r="V8" s="23"/>
      <c r="W8" s="23"/>
      <c r="X8" s="23"/>
      <c r="Y8" s="23"/>
      <c r="Z8" s="23"/>
      <c r="AA8" s="23"/>
      <c r="AB8" s="23"/>
      <c r="AC8" s="23"/>
      <c r="AD8" s="23"/>
    </row>
    <row r="9" spans="1:30" s="22" customFormat="1" ht="20.100000000000001" customHeight="1" x14ac:dyDescent="0.2">
      <c r="A9" s="21"/>
      <c r="B9" s="21"/>
      <c r="C9" s="21"/>
      <c r="D9" s="21"/>
      <c r="E9" s="21"/>
      <c r="F9" s="24"/>
      <c r="G9" s="24"/>
      <c r="H9" s="24"/>
      <c r="I9" s="24"/>
      <c r="J9" s="24"/>
      <c r="K9" s="24"/>
      <c r="L9" s="24"/>
      <c r="M9" s="24"/>
      <c r="N9" s="24"/>
      <c r="O9" s="24"/>
      <c r="P9" s="24"/>
      <c r="Q9" s="24"/>
      <c r="R9" s="24"/>
      <c r="S9" s="24"/>
      <c r="T9" s="24"/>
      <c r="U9" s="24"/>
      <c r="V9" s="24"/>
      <c r="W9" s="24"/>
      <c r="X9" s="24"/>
      <c r="Y9" s="24"/>
      <c r="Z9" s="24"/>
      <c r="AA9" s="24"/>
      <c r="AB9" s="24"/>
      <c r="AC9" s="24"/>
      <c r="AD9" s="24"/>
    </row>
    <row r="10" spans="1:30" s="22" customFormat="1" ht="20.100000000000001" customHeight="1" x14ac:dyDescent="0.2">
      <c r="A10" s="21"/>
      <c r="B10" s="21"/>
      <c r="C10" s="21"/>
      <c r="D10" s="21"/>
      <c r="E10" s="21"/>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row>
    <row r="11" spans="1:30" s="22" customFormat="1" ht="20.100000000000001" customHeight="1" x14ac:dyDescent="0.2">
      <c r="A11" s="21"/>
      <c r="B11" s="21"/>
      <c r="C11" s="21"/>
      <c r="D11" s="21"/>
      <c r="E11" s="21"/>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row>
    <row r="12" spans="1:30" s="22" customFormat="1" ht="20.100000000000001" customHeight="1" x14ac:dyDescent="0.2">
      <c r="A12" s="21"/>
      <c r="B12" s="21"/>
      <c r="C12" s="21"/>
      <c r="D12" s="21"/>
      <c r="E12" s="21"/>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row>
    <row r="13" spans="1:30" s="22" customFormat="1" ht="20.100000000000001" customHeight="1" x14ac:dyDescent="0.2">
      <c r="A13" s="21"/>
      <c r="B13" s="21"/>
      <c r="C13" s="21"/>
      <c r="D13" s="21"/>
      <c r="E13" s="21"/>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row>
    <row r="14" spans="1:30" s="22" customFormat="1" ht="20.100000000000001" customHeight="1" x14ac:dyDescent="0.2">
      <c r="A14" s="21"/>
      <c r="B14" s="21"/>
      <c r="C14" s="21"/>
      <c r="D14" s="21"/>
      <c r="E14" s="21"/>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row>
    <row r="15" spans="1:30" s="22" customFormat="1" ht="20.100000000000001" customHeight="1" x14ac:dyDescent="0.2">
      <c r="A15" s="21"/>
      <c r="B15" s="21"/>
      <c r="C15" s="21"/>
      <c r="D15" s="21"/>
      <c r="E15" s="21"/>
    </row>
    <row r="16" spans="1:30" s="22" customFormat="1" ht="20.100000000000001" customHeight="1" x14ac:dyDescent="0.2">
      <c r="A16" s="21"/>
      <c r="B16" s="21"/>
      <c r="C16" s="21"/>
      <c r="D16" s="21"/>
      <c r="E16" s="21"/>
    </row>
    <row r="17" spans="1:6" s="22" customFormat="1" ht="20.100000000000001" customHeight="1" x14ac:dyDescent="0.2">
      <c r="A17" s="21"/>
      <c r="B17" s="21"/>
      <c r="C17" s="21"/>
      <c r="D17" s="21"/>
      <c r="E17" s="21"/>
    </row>
    <row r="18" spans="1:6" s="28" customFormat="1" ht="32.1" customHeight="1" x14ac:dyDescent="0.2">
      <c r="A18" s="26" t="s">
        <v>0</v>
      </c>
      <c r="B18" s="55" t="s">
        <v>95</v>
      </c>
      <c r="C18" s="55" t="s">
        <v>96</v>
      </c>
      <c r="D18" s="55" t="s">
        <v>97</v>
      </c>
      <c r="E18" s="55" t="s">
        <v>98</v>
      </c>
      <c r="F18" s="27"/>
    </row>
    <row r="19" spans="1:6" s="28" customFormat="1" ht="20.100000000000001" customHeight="1" x14ac:dyDescent="0.2">
      <c r="A19" t="s">
        <v>71</v>
      </c>
      <c r="B19" s="41">
        <v>0</v>
      </c>
      <c r="C19" s="41">
        <v>255.23321784447762</v>
      </c>
      <c r="D19" s="41">
        <v>148.21130480381544</v>
      </c>
      <c r="E19" s="41">
        <v>98.22960053568022</v>
      </c>
    </row>
    <row r="20" spans="1:6" ht="20.100000000000001" customHeight="1" x14ac:dyDescent="0.2">
      <c r="A20" s="54" t="s">
        <v>72</v>
      </c>
      <c r="B20" s="41">
        <v>0</v>
      </c>
      <c r="C20" s="41">
        <v>-956.60905439010457</v>
      </c>
      <c r="D20" s="41">
        <v>-998.74592020093041</v>
      </c>
      <c r="E20" s="41">
        <v>-407.17275960817642</v>
      </c>
    </row>
    <row r="21" spans="1:6" ht="20.100000000000001" customHeight="1" x14ac:dyDescent="0.2">
      <c r="A21" s="54" t="s">
        <v>70</v>
      </c>
      <c r="B21" s="41">
        <v>0</v>
      </c>
      <c r="C21" s="41">
        <v>-701.37583654562695</v>
      </c>
      <c r="D21" s="41">
        <v>-850.53461539711498</v>
      </c>
      <c r="E21" s="41">
        <v>-310.43111348844468</v>
      </c>
    </row>
    <row r="22" spans="1:6" ht="20.100000000000001" customHeight="1" x14ac:dyDescent="0.2">
      <c r="A22" s="54" t="s">
        <v>57</v>
      </c>
      <c r="B22" s="15">
        <v>0</v>
      </c>
      <c r="C22" s="15">
        <v>-701.37583654562695</v>
      </c>
      <c r="D22" s="15">
        <v>-850.53461539711498</v>
      </c>
      <c r="E22" s="15" t="s">
        <v>45</v>
      </c>
    </row>
    <row r="23" spans="1:6" s="5" customFormat="1" ht="20.100000000000001" customHeight="1" x14ac:dyDescent="0.2">
      <c r="A23" t="s">
        <v>30</v>
      </c>
      <c r="B23" s="7"/>
      <c r="C23" s="7"/>
      <c r="D23" s="7"/>
      <c r="E23" s="68"/>
    </row>
    <row r="24" spans="1:6" s="5" customFormat="1" ht="20.100000000000001" customHeight="1" x14ac:dyDescent="0.2">
      <c r="A24" s="2" t="s">
        <v>3</v>
      </c>
      <c r="B24" s="30"/>
      <c r="C24" s="30"/>
      <c r="D24" s="30"/>
      <c r="E24" s="30"/>
    </row>
  </sheetData>
  <phoneticPr fontId="10" type="noConversion"/>
  <hyperlinks>
    <hyperlink ref="A24" location="'Table of Contents'!A1" display="Return to Contents" xr:uid="{E93EE07F-C6BC-460D-B1B9-2BFB913224DA}"/>
  </hyperlink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9B22B-E86C-48F4-8AB5-65B31D616AD8}">
  <dimension ref="A1:F21"/>
  <sheetViews>
    <sheetView showGridLines="0" workbookViewId="0"/>
  </sheetViews>
  <sheetFormatPr defaultColWidth="8.44140625" defaultRowHeight="20.100000000000001" customHeight="1" x14ac:dyDescent="0.2"/>
  <cols>
    <col min="1" max="1" width="14.109375" style="5" customWidth="1"/>
    <col min="2" max="6" width="16.6640625" style="5" customWidth="1"/>
    <col min="7" max="9" width="7.44140625" style="5" bestFit="1" customWidth="1"/>
    <col min="10" max="16384" width="8.44140625" style="5"/>
  </cols>
  <sheetData>
    <row r="1" spans="1:6" ht="19.5" customHeight="1" x14ac:dyDescent="0.2">
      <c r="A1" s="4" t="s">
        <v>66</v>
      </c>
      <c r="B1" s="14"/>
      <c r="C1" s="14"/>
      <c r="D1" s="14"/>
      <c r="E1" s="14"/>
      <c r="F1" s="14"/>
    </row>
    <row r="2" spans="1:6" ht="20.100000000000001" customHeight="1" x14ac:dyDescent="0.2">
      <c r="A2" t="s">
        <v>67</v>
      </c>
      <c r="B2" s="14"/>
      <c r="C2" s="14"/>
      <c r="D2" s="14"/>
      <c r="E2" s="14"/>
      <c r="F2" s="14"/>
    </row>
    <row r="3" spans="1:6" s="6" customFormat="1" ht="74.45" customHeight="1" x14ac:dyDescent="0.2">
      <c r="A3" s="57" t="s">
        <v>28</v>
      </c>
      <c r="B3" s="33" t="s">
        <v>59</v>
      </c>
      <c r="C3" s="33" t="s">
        <v>60</v>
      </c>
      <c r="D3" s="33" t="s">
        <v>61</v>
      </c>
      <c r="E3" s="33" t="s">
        <v>62</v>
      </c>
      <c r="F3" s="58" t="s">
        <v>63</v>
      </c>
    </row>
    <row r="4" spans="1:6" ht="20.100000000000001" customHeight="1" x14ac:dyDescent="0.2">
      <c r="A4" t="s">
        <v>24</v>
      </c>
      <c r="B4" s="70">
        <v>636.65180499999951</v>
      </c>
      <c r="C4" s="70">
        <v>96.43999999999869</v>
      </c>
      <c r="D4" s="70">
        <v>-540.21180500000082</v>
      </c>
      <c r="E4" s="71">
        <v>4.5552896955898543</v>
      </c>
      <c r="F4" s="59" t="s">
        <v>64</v>
      </c>
    </row>
    <row r="5" spans="1:6" ht="20.100000000000001" customHeight="1" x14ac:dyDescent="0.2">
      <c r="A5" t="s">
        <v>25</v>
      </c>
      <c r="B5" s="70">
        <v>746.59569999999985</v>
      </c>
      <c r="C5" s="70">
        <v>85.372276828000395</v>
      </c>
      <c r="D5" s="70">
        <v>-661.22342317199946</v>
      </c>
      <c r="E5" s="71">
        <v>4.8594357549202574</v>
      </c>
      <c r="F5" s="59" t="s">
        <v>64</v>
      </c>
    </row>
    <row r="6" spans="1:6" ht="20.100000000000001" customHeight="1" x14ac:dyDescent="0.2">
      <c r="A6" t="s">
        <v>26</v>
      </c>
      <c r="B6" s="70">
        <v>876.58485699999983</v>
      </c>
      <c r="C6" s="70">
        <v>260.45857649791651</v>
      </c>
      <c r="D6" s="70">
        <v>-616.12628050208332</v>
      </c>
      <c r="E6" s="71">
        <v>4.06173446290311</v>
      </c>
      <c r="F6" s="59" t="s">
        <v>64</v>
      </c>
    </row>
    <row r="7" spans="1:6" ht="20.100000000000001" customHeight="1" x14ac:dyDescent="0.2">
      <c r="A7" t="s">
        <v>27</v>
      </c>
      <c r="B7" s="70">
        <v>1227.1859939999995</v>
      </c>
      <c r="C7" s="70">
        <v>730.38456222189052</v>
      </c>
      <c r="D7" s="70">
        <v>-496.80143177810896</v>
      </c>
      <c r="E7" s="71">
        <v>2.9065323983549955</v>
      </c>
      <c r="F7" s="59" t="s">
        <v>64</v>
      </c>
    </row>
    <row r="8" spans="1:6" ht="20.100000000000001" customHeight="1" x14ac:dyDescent="0.2">
      <c r="A8" t="s">
        <v>9</v>
      </c>
      <c r="B8" s="15">
        <v>1579.4198189999988</v>
      </c>
      <c r="C8" s="15">
        <v>1101.715749706138</v>
      </c>
      <c r="D8" s="15">
        <v>-477.70406929386081</v>
      </c>
      <c r="E8" s="61">
        <v>2.5220870378096749</v>
      </c>
      <c r="F8" s="15" t="s">
        <v>65</v>
      </c>
    </row>
    <row r="9" spans="1:6" ht="20.100000000000001" customHeight="1" x14ac:dyDescent="0.2">
      <c r="A9" t="s">
        <v>10</v>
      </c>
      <c r="B9" s="15">
        <v>1690.314524999998</v>
      </c>
      <c r="C9" s="15">
        <v>912.77380554466072</v>
      </c>
      <c r="D9" s="15">
        <v>-777.54071945533724</v>
      </c>
      <c r="E9" s="61">
        <v>3.8341187322143027</v>
      </c>
      <c r="F9" s="15" t="s">
        <v>65</v>
      </c>
    </row>
    <row r="10" spans="1:6" ht="20.100000000000001" customHeight="1" x14ac:dyDescent="0.2">
      <c r="A10" t="s">
        <v>11</v>
      </c>
      <c r="B10" s="15">
        <v>1753.6085800000001</v>
      </c>
      <c r="C10" s="15">
        <v>968.68499569212872</v>
      </c>
      <c r="D10" s="15">
        <v>-784.92358430787135</v>
      </c>
      <c r="E10" s="61">
        <v>3.6494899553421232</v>
      </c>
      <c r="F10" s="15" t="s">
        <v>65</v>
      </c>
    </row>
    <row r="11" spans="1:6" ht="20.100000000000001" customHeight="1" x14ac:dyDescent="0.2">
      <c r="A11" t="s">
        <v>30</v>
      </c>
      <c r="B11" s="7"/>
      <c r="C11" s="7"/>
      <c r="D11" s="7"/>
      <c r="E11" s="7"/>
      <c r="F11" s="7"/>
    </row>
    <row r="12" spans="1:6" ht="20.100000000000001" customHeight="1" x14ac:dyDescent="0.2">
      <c r="A12" s="2" t="s">
        <v>3</v>
      </c>
      <c r="B12" s="30"/>
      <c r="C12" s="30"/>
      <c r="D12" s="30"/>
      <c r="E12" s="30"/>
      <c r="F12" s="30"/>
    </row>
    <row r="15" spans="1:6" ht="20.100000000000001" customHeight="1" x14ac:dyDescent="0.2">
      <c r="C15"/>
      <c r="D15"/>
    </row>
    <row r="16" spans="1:6" ht="20.100000000000001" customHeight="1" x14ac:dyDescent="0.2">
      <c r="C16"/>
      <c r="D16"/>
    </row>
    <row r="17" spans="3:4" ht="20.100000000000001" customHeight="1" x14ac:dyDescent="0.2">
      <c r="C17"/>
      <c r="D17"/>
    </row>
    <row r="18" spans="3:4" ht="20.100000000000001" customHeight="1" x14ac:dyDescent="0.2">
      <c r="C18"/>
      <c r="D18"/>
    </row>
    <row r="19" spans="3:4" ht="20.100000000000001" customHeight="1" x14ac:dyDescent="0.2">
      <c r="C19"/>
      <c r="D19"/>
    </row>
    <row r="20" spans="3:4" ht="20.100000000000001" customHeight="1" x14ac:dyDescent="0.2">
      <c r="C20"/>
      <c r="D20"/>
    </row>
    <row r="21" spans="3:4" ht="20.100000000000001" customHeight="1" x14ac:dyDescent="0.2">
      <c r="C21"/>
      <c r="D21"/>
    </row>
  </sheetData>
  <hyperlinks>
    <hyperlink ref="A12" location="'Table of Contents'!A1" display="Return to Contents" xr:uid="{C975C873-5550-47C7-8119-B23C6DF139E0}"/>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97E77"/>
  </sheetPr>
  <dimension ref="A1:A2"/>
  <sheetViews>
    <sheetView showGridLines="0" workbookViewId="0"/>
  </sheetViews>
  <sheetFormatPr defaultColWidth="8.44140625" defaultRowHeight="20.100000000000001" customHeight="1" x14ac:dyDescent="0.2"/>
  <cols>
    <col min="1" max="1" width="18.44140625" style="5" customWidth="1"/>
    <col min="2" max="16384" width="8.44140625" style="5"/>
  </cols>
  <sheetData>
    <row r="1" spans="1:1" ht="20.100000000000001" customHeight="1" x14ac:dyDescent="0.2">
      <c r="A1" s="2" t="s">
        <v>3</v>
      </c>
    </row>
    <row r="2" spans="1:1" ht="20.100000000000001" customHeight="1" x14ac:dyDescent="0.2">
      <c r="A2" s="1"/>
    </row>
  </sheetData>
  <hyperlinks>
    <hyperlink ref="A1" location="'Table of Contents'!A1" display="Return to Contents" xr:uid="{C26004B6-7DAD-4877-BE00-4D56A92A23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28C12-3897-4D13-AF3B-E4F91E38A051}">
  <dimension ref="A1:M23"/>
  <sheetViews>
    <sheetView showGridLines="0" workbookViewId="0"/>
  </sheetViews>
  <sheetFormatPr defaultColWidth="8.44140625" defaultRowHeight="20.100000000000001" customHeight="1" x14ac:dyDescent="0.2"/>
  <cols>
    <col min="1" max="1" width="29.5546875" style="5" customWidth="1"/>
    <col min="2" max="2" width="10.6640625" style="5" customWidth="1"/>
    <col min="3" max="8" width="8.6640625" style="5" customWidth="1"/>
    <col min="9" max="16384" width="8.44140625" style="5"/>
  </cols>
  <sheetData>
    <row r="1" spans="1:13" ht="20.100000000000001" customHeight="1" x14ac:dyDescent="0.2">
      <c r="A1" s="4" t="s">
        <v>35</v>
      </c>
      <c r="B1" s="14"/>
      <c r="C1" s="14"/>
      <c r="D1" s="14"/>
      <c r="E1" s="14"/>
      <c r="F1" s="14"/>
    </row>
    <row r="2" spans="1:13" ht="20.100000000000001" customHeight="1" x14ac:dyDescent="0.2">
      <c r="A2" t="s">
        <v>77</v>
      </c>
      <c r="B2" s="14"/>
      <c r="C2" s="14"/>
      <c r="D2" s="14"/>
      <c r="E2" s="14"/>
      <c r="F2" s="14"/>
    </row>
    <row r="3" spans="1:13" s="6" customFormat="1" ht="20.100000000000001" customHeight="1" x14ac:dyDescent="0.2">
      <c r="A3" s="13" t="s">
        <v>0</v>
      </c>
      <c r="B3" s="32" t="s">
        <v>40</v>
      </c>
      <c r="C3" s="32" t="s">
        <v>10</v>
      </c>
      <c r="D3" s="32" t="s">
        <v>11</v>
      </c>
      <c r="E3" s="32" t="s">
        <v>12</v>
      </c>
      <c r="F3" s="32" t="s">
        <v>13</v>
      </c>
      <c r="G3" s="32" t="s">
        <v>14</v>
      </c>
      <c r="H3" s="32" t="s">
        <v>15</v>
      </c>
    </row>
    <row r="4" spans="1:13" ht="20.100000000000001" customHeight="1" x14ac:dyDescent="0.2">
      <c r="A4" t="s">
        <v>4</v>
      </c>
      <c r="B4" s="35">
        <v>18940.824092602546</v>
      </c>
      <c r="C4" s="35">
        <v>20279.515939932495</v>
      </c>
      <c r="D4" s="34">
        <v>21507.761191639951</v>
      </c>
      <c r="E4" s="34">
        <v>22827.868842894735</v>
      </c>
      <c r="F4" s="34">
        <v>24050.725206226118</v>
      </c>
      <c r="G4" s="34">
        <v>25397.91758613315</v>
      </c>
      <c r="H4" s="34">
        <v>26769.08976001359</v>
      </c>
    </row>
    <row r="5" spans="1:13" ht="20.100000000000001" customHeight="1" x14ac:dyDescent="0.2">
      <c r="A5" t="s">
        <v>5</v>
      </c>
      <c r="B5" s="15">
        <v>3146.3172327100001</v>
      </c>
      <c r="C5" s="15">
        <v>3096.5138456177447</v>
      </c>
      <c r="D5" s="15">
        <v>3387.2528029025043</v>
      </c>
      <c r="E5" s="15">
        <v>3395.6787165740607</v>
      </c>
      <c r="F5" s="15">
        <v>3464.0381675614535</v>
      </c>
      <c r="G5" s="15">
        <v>3867.3599216034927</v>
      </c>
      <c r="H5" s="15">
        <v>3810.6583592461939</v>
      </c>
    </row>
    <row r="6" spans="1:13" ht="20.100000000000001" customHeight="1" x14ac:dyDescent="0.2">
      <c r="A6" t="s">
        <v>6</v>
      </c>
      <c r="B6" s="15">
        <v>899.16200000000003</v>
      </c>
      <c r="C6" s="15">
        <v>1013.7158702545088</v>
      </c>
      <c r="D6" s="15">
        <v>1049.4021939145205</v>
      </c>
      <c r="E6" s="15">
        <v>1090.3002513488586</v>
      </c>
      <c r="F6" s="15">
        <v>1141.2660778902496</v>
      </c>
      <c r="G6" s="15">
        <v>1194.9868900149322</v>
      </c>
      <c r="H6" s="15">
        <v>1251.0285227235845</v>
      </c>
    </row>
    <row r="7" spans="1:13" ht="20.100000000000001" customHeight="1" x14ac:dyDescent="0.2">
      <c r="A7" t="s">
        <v>7</v>
      </c>
      <c r="B7" s="15">
        <v>55.938000000000002</v>
      </c>
      <c r="C7" s="15">
        <v>49.982429334684909</v>
      </c>
      <c r="D7" s="15">
        <v>27.060617755992357</v>
      </c>
      <c r="E7" s="15">
        <v>21.109234327247705</v>
      </c>
      <c r="F7" s="15">
        <v>22.844354685092103</v>
      </c>
      <c r="G7" s="15">
        <v>24.489257188155122</v>
      </c>
      <c r="H7" s="15">
        <v>26.082725067488607</v>
      </c>
    </row>
    <row r="8" spans="1:13" ht="20.100000000000001" customHeight="1" x14ac:dyDescent="0.2">
      <c r="A8" t="s">
        <v>41</v>
      </c>
      <c r="B8" s="15" t="s">
        <v>45</v>
      </c>
      <c r="C8" s="15" t="s">
        <v>45</v>
      </c>
      <c r="D8" s="15">
        <v>41.926157068745063</v>
      </c>
      <c r="E8" s="15">
        <v>43.461088116604799</v>
      </c>
      <c r="F8" s="15">
        <v>44.812140016067936</v>
      </c>
      <c r="G8" s="15">
        <v>46.369959594384163</v>
      </c>
      <c r="H8" s="15">
        <v>47.545159912427771</v>
      </c>
    </row>
    <row r="9" spans="1:13" ht="20.100000000000001" customHeight="1" x14ac:dyDescent="0.2">
      <c r="A9" s="16" t="s">
        <v>8</v>
      </c>
      <c r="B9" s="17">
        <f>SUM(B4:B7)</f>
        <v>23042.241325312545</v>
      </c>
      <c r="C9" s="17">
        <f>SUM(C4:C7)</f>
        <v>24439.728085139435</v>
      </c>
      <c r="D9" s="17">
        <f>SUM(D4:D8)</f>
        <v>26013.402963281715</v>
      </c>
      <c r="E9" s="17">
        <f t="shared" ref="E9:H9" si="0">SUM(E4:E8)</f>
        <v>27378.418133261504</v>
      </c>
      <c r="F9" s="17">
        <f t="shared" si="0"/>
        <v>28723.685946378981</v>
      </c>
      <c r="G9" s="17">
        <f t="shared" si="0"/>
        <v>30531.123614534114</v>
      </c>
      <c r="H9" s="17">
        <f t="shared" si="0"/>
        <v>31904.404526963284</v>
      </c>
      <c r="M9" s="29"/>
    </row>
    <row r="10" spans="1:13" ht="20.100000000000001" customHeight="1" x14ac:dyDescent="0.2">
      <c r="A10" t="s">
        <v>2</v>
      </c>
      <c r="B10" s="7"/>
      <c r="C10" s="7"/>
      <c r="D10" s="7"/>
      <c r="E10" s="7"/>
      <c r="F10" s="7"/>
      <c r="G10" s="7"/>
      <c r="H10" s="7"/>
    </row>
    <row r="11" spans="1:13" ht="20.100000000000001" customHeight="1" x14ac:dyDescent="0.2">
      <c r="A11" t="s">
        <v>16</v>
      </c>
      <c r="B11" s="7"/>
      <c r="C11" s="7"/>
      <c r="D11" s="7"/>
      <c r="E11" s="7"/>
      <c r="F11" s="7"/>
      <c r="G11" s="7"/>
    </row>
    <row r="12" spans="1:13" ht="20.100000000000001" customHeight="1" x14ac:dyDescent="0.2">
      <c r="A12" s="2" t="s">
        <v>44</v>
      </c>
      <c r="B12"/>
    </row>
    <row r="13" spans="1:13" ht="20.100000000000001" customHeight="1" x14ac:dyDescent="0.2">
      <c r="A13" s="2" t="s">
        <v>43</v>
      </c>
      <c r="B13"/>
    </row>
    <row r="14" spans="1:13" ht="20.100000000000001" customHeight="1" x14ac:dyDescent="0.2">
      <c r="A14" t="s">
        <v>84</v>
      </c>
    </row>
    <row r="15" spans="1:13" ht="20.100000000000001" customHeight="1" x14ac:dyDescent="0.2">
      <c r="A15" t="s">
        <v>42</v>
      </c>
      <c r="B15" s="18"/>
    </row>
    <row r="16" spans="1:13" ht="20.100000000000001" customHeight="1" x14ac:dyDescent="0.2">
      <c r="A16" s="2" t="s">
        <v>3</v>
      </c>
    </row>
    <row r="20" spans="1:5" ht="20.100000000000001" customHeight="1" x14ac:dyDescent="0.2">
      <c r="B20" s="20"/>
      <c r="C20" s="20"/>
      <c r="D20" s="20"/>
      <c r="E20" s="20"/>
    </row>
    <row r="22" spans="1:5" ht="20.100000000000001" customHeight="1" x14ac:dyDescent="0.2">
      <c r="A22" s="19"/>
    </row>
    <row r="23" spans="1:5" ht="20.100000000000001" customHeight="1" x14ac:dyDescent="0.2">
      <c r="A23" s="20"/>
    </row>
  </sheetData>
  <hyperlinks>
    <hyperlink ref="A16" location="'Table of Contents'!A1" display="Return to Contents" xr:uid="{1A8D3B44-38BB-42D8-98D9-EC409770429C}"/>
    <hyperlink ref="A12" r:id="rId1" xr:uid="{52E56619-1402-4BEE-A6EB-2A859F74F383}"/>
    <hyperlink ref="A13" r:id="rId2" display="Scottish Government (2024) Non-domestic rates income statistics." xr:uid="{47B33DE0-17A4-41E4-B329-8DB2EB302F83}"/>
  </hyperlinks>
  <pageMargins left="0.7" right="0.7" top="0.75" bottom="0.75" header="0.3" footer="0.3"/>
  <pageSetup paperSize="9"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21DD9-3476-4CB2-AD44-3465204AF232}">
  <dimension ref="A1:G22"/>
  <sheetViews>
    <sheetView showGridLines="0" workbookViewId="0"/>
  </sheetViews>
  <sheetFormatPr defaultColWidth="8.44140625" defaultRowHeight="20.100000000000001" customHeight="1" x14ac:dyDescent="0.2"/>
  <cols>
    <col min="1" max="1" width="29.5546875" style="5" customWidth="1"/>
    <col min="2" max="7" width="8.6640625" style="5" customWidth="1"/>
    <col min="8" max="16384" width="8.44140625" style="5"/>
  </cols>
  <sheetData>
    <row r="1" spans="1:7" ht="20.100000000000001" customHeight="1" x14ac:dyDescent="0.2">
      <c r="A1" s="4" t="s">
        <v>36</v>
      </c>
      <c r="B1" s="14"/>
      <c r="C1" s="14"/>
      <c r="D1" s="14"/>
      <c r="E1" s="14"/>
      <c r="F1" s="14"/>
    </row>
    <row r="2" spans="1:7" ht="20.100000000000001" customHeight="1" x14ac:dyDescent="0.2">
      <c r="A2" t="s">
        <v>77</v>
      </c>
      <c r="B2" s="14"/>
      <c r="C2" s="14"/>
      <c r="D2" s="14"/>
      <c r="E2" s="14"/>
      <c r="F2" s="14"/>
    </row>
    <row r="3" spans="1:7" s="6" customFormat="1" ht="20.100000000000001" customHeight="1" x14ac:dyDescent="0.2">
      <c r="A3" s="13" t="s">
        <v>0</v>
      </c>
      <c r="B3" s="32" t="s">
        <v>9</v>
      </c>
      <c r="C3" s="32" t="s">
        <v>10</v>
      </c>
      <c r="D3" s="32" t="s">
        <v>11</v>
      </c>
      <c r="E3" s="32" t="s">
        <v>12</v>
      </c>
      <c r="F3" s="32" t="s">
        <v>13</v>
      </c>
      <c r="G3" s="32" t="s">
        <v>14</v>
      </c>
    </row>
    <row r="4" spans="1:7" ht="20.100000000000001" customHeight="1" x14ac:dyDescent="0.2">
      <c r="A4" t="s">
        <v>4</v>
      </c>
      <c r="B4" s="34">
        <v>-158.49157172474588</v>
      </c>
      <c r="C4" s="34">
        <v>-197.52788475565103</v>
      </c>
      <c r="D4" s="34">
        <v>-274.40608189026898</v>
      </c>
      <c r="E4" s="34">
        <v>-152.48968174016409</v>
      </c>
      <c r="F4" s="34">
        <v>137.51421923138332</v>
      </c>
      <c r="G4" s="34">
        <v>467.91620795623385</v>
      </c>
    </row>
    <row r="5" spans="1:7" ht="20.100000000000001" customHeight="1" x14ac:dyDescent="0.2">
      <c r="A5" t="s">
        <v>5</v>
      </c>
      <c r="B5" s="64">
        <v>-29.081225937294676</v>
      </c>
      <c r="C5" s="15">
        <v>44.842574968358349</v>
      </c>
      <c r="D5" s="15">
        <v>-148.0301579191414</v>
      </c>
      <c r="E5" s="15">
        <v>-103.9030468679648</v>
      </c>
      <c r="F5" s="15">
        <v>-103.00856689695456</v>
      </c>
      <c r="G5" s="15">
        <v>-11.174468816442641</v>
      </c>
    </row>
    <row r="6" spans="1:7" ht="20.100000000000001" customHeight="1" x14ac:dyDescent="0.2">
      <c r="A6" t="s">
        <v>6</v>
      </c>
      <c r="B6" s="64">
        <v>-11.894002164152198</v>
      </c>
      <c r="C6" s="15">
        <v>-4.8146326172668523</v>
      </c>
      <c r="D6" s="15">
        <v>-8.9278093012449062</v>
      </c>
      <c r="E6" s="15">
        <v>-12.026069054035361</v>
      </c>
      <c r="F6" s="15">
        <v>-16.625823136853796</v>
      </c>
      <c r="G6" s="15">
        <v>-27.989629324366888</v>
      </c>
    </row>
    <row r="7" spans="1:7" ht="20.100000000000001" customHeight="1" x14ac:dyDescent="0.2">
      <c r="A7" t="s">
        <v>7</v>
      </c>
      <c r="B7" s="15">
        <v>1.8635421110672112</v>
      </c>
      <c r="C7" s="15">
        <v>9.6298015528494645</v>
      </c>
      <c r="D7" s="15">
        <v>2.7987438410162895</v>
      </c>
      <c r="E7" s="15">
        <v>-3.6008852846384016</v>
      </c>
      <c r="F7" s="15">
        <v>-2.3173301535265907</v>
      </c>
      <c r="G7" s="15">
        <v>-1.1253079286300114</v>
      </c>
    </row>
    <row r="8" spans="1:7" ht="20.100000000000001" customHeight="1" x14ac:dyDescent="0.2">
      <c r="A8" t="s">
        <v>85</v>
      </c>
      <c r="B8" s="64" t="s">
        <v>45</v>
      </c>
      <c r="C8" s="15" t="s">
        <v>45</v>
      </c>
      <c r="D8" s="15">
        <v>4.5474290780092232</v>
      </c>
      <c r="E8" s="15">
        <v>5.688682017219719</v>
      </c>
      <c r="F8" s="15">
        <v>6.846246073008345</v>
      </c>
      <c r="G8" s="15">
        <v>8.2358798753914328</v>
      </c>
    </row>
    <row r="9" spans="1:7" ht="20.100000000000001" customHeight="1" x14ac:dyDescent="0.2">
      <c r="A9" s="16" t="s">
        <v>8</v>
      </c>
      <c r="B9" s="17">
        <f>SUM(B4:B7)</f>
        <v>-197.60325771512555</v>
      </c>
      <c r="C9" s="17">
        <f>SUM(C4:C7)</f>
        <v>-147.87014085171006</v>
      </c>
      <c r="D9" s="17">
        <f>SUM(D4:D8)</f>
        <v>-424.0178761916298</v>
      </c>
      <c r="E9" s="17">
        <f t="shared" ref="E9:G9" si="0">SUM(E4:E8)</f>
        <v>-266.33100092958296</v>
      </c>
      <c r="F9" s="17">
        <f t="shared" si="0"/>
        <v>22.408745117056718</v>
      </c>
      <c r="G9" s="17">
        <f t="shared" si="0"/>
        <v>435.86268176218573</v>
      </c>
    </row>
    <row r="10" spans="1:7" ht="20.100000000000001" customHeight="1" x14ac:dyDescent="0.2">
      <c r="A10" t="s">
        <v>2</v>
      </c>
      <c r="B10" s="7"/>
      <c r="C10" s="7"/>
      <c r="D10" s="7"/>
      <c r="E10" s="7"/>
      <c r="F10" s="7"/>
      <c r="G10" s="7"/>
    </row>
    <row r="11" spans="1:7" ht="20.100000000000001" customHeight="1" x14ac:dyDescent="0.2">
      <c r="A11" t="s">
        <v>16</v>
      </c>
      <c r="B11" s="7"/>
      <c r="C11" s="7"/>
      <c r="D11" s="7"/>
      <c r="E11" s="7"/>
      <c r="F11" s="7"/>
      <c r="G11" s="7"/>
    </row>
    <row r="12" spans="1:7" ht="20.100000000000001" customHeight="1" x14ac:dyDescent="0.2">
      <c r="A12" s="2" t="s">
        <v>44</v>
      </c>
      <c r="B12"/>
    </row>
    <row r="13" spans="1:7" ht="20.100000000000001" customHeight="1" x14ac:dyDescent="0.2">
      <c r="A13" s="2" t="s">
        <v>43</v>
      </c>
      <c r="B13"/>
    </row>
    <row r="14" spans="1:7" ht="20.100000000000001" customHeight="1" x14ac:dyDescent="0.2">
      <c r="A14" t="s">
        <v>86</v>
      </c>
      <c r="B14" s="30"/>
      <c r="C14" s="30"/>
      <c r="D14" s="30"/>
      <c r="E14" s="30"/>
      <c r="F14" s="31"/>
      <c r="G14" s="30"/>
    </row>
    <row r="15" spans="1:7" ht="20.100000000000001" customHeight="1" x14ac:dyDescent="0.2">
      <c r="A15" s="2" t="s">
        <v>3</v>
      </c>
    </row>
    <row r="16" spans="1:7" ht="20.100000000000001" customHeight="1" x14ac:dyDescent="0.2">
      <c r="B16" s="18"/>
    </row>
    <row r="21" spans="1:5" ht="20.100000000000001" customHeight="1" x14ac:dyDescent="0.2">
      <c r="A21" s="19"/>
      <c r="B21" s="20"/>
      <c r="C21" s="20"/>
      <c r="D21" s="20"/>
      <c r="E21" s="20"/>
    </row>
    <row r="22" spans="1:5" ht="20.100000000000001" customHeight="1" x14ac:dyDescent="0.2">
      <c r="A22" s="20"/>
    </row>
  </sheetData>
  <hyperlinks>
    <hyperlink ref="A15" location="'Table of Contents'!A1" display="Return to Contents" xr:uid="{3FDC8F17-9ED4-4289-A7AE-9E0DD535A11D}"/>
    <hyperlink ref="A12" r:id="rId1" xr:uid="{D310A5A9-C3C6-4864-A93B-8450B3E2B64B}"/>
    <hyperlink ref="A13" r:id="rId2" display="Scottish Government (2024) Non-domestic rates income statistics." xr:uid="{19245F85-9218-4FDB-9C9A-525C18E0A586}"/>
  </hyperlinks>
  <pageMargins left="0.7" right="0.7" top="0.75" bottom="0.75" header="0.3" footer="0.3"/>
  <pageSetup paperSize="9" orientation="portrait"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D36C2-47AA-4998-80EF-3BF9545C2E90}">
  <dimension ref="A1:F16"/>
  <sheetViews>
    <sheetView showGridLines="0" workbookViewId="0"/>
  </sheetViews>
  <sheetFormatPr defaultColWidth="8.44140625" defaultRowHeight="20.100000000000001" customHeight="1" x14ac:dyDescent="0.2"/>
  <cols>
    <col min="1" max="1" width="29.5546875" style="5" customWidth="1"/>
    <col min="2" max="6" width="8.6640625" style="5" customWidth="1"/>
    <col min="7" max="16384" width="8.44140625" style="5"/>
  </cols>
  <sheetData>
    <row r="1" spans="1:6" ht="20.100000000000001" customHeight="1" x14ac:dyDescent="0.2">
      <c r="A1" s="4" t="s">
        <v>68</v>
      </c>
      <c r="B1" s="14"/>
      <c r="C1" s="14"/>
      <c r="D1" s="14"/>
    </row>
    <row r="2" spans="1:6" ht="20.100000000000001" customHeight="1" x14ac:dyDescent="0.2">
      <c r="A2" t="s">
        <v>87</v>
      </c>
      <c r="B2" s="14"/>
      <c r="C2" s="14"/>
      <c r="D2" s="14"/>
    </row>
    <row r="3" spans="1:6" s="6" customFormat="1" ht="20.100000000000001" customHeight="1" x14ac:dyDescent="0.2">
      <c r="A3" s="13" t="s">
        <v>0</v>
      </c>
      <c r="B3" s="32" t="s">
        <v>11</v>
      </c>
      <c r="C3" s="32" t="s">
        <v>12</v>
      </c>
      <c r="D3" s="32" t="s">
        <v>13</v>
      </c>
      <c r="E3" s="32" t="s">
        <v>14</v>
      </c>
      <c r="F3" s="32" t="s">
        <v>15</v>
      </c>
    </row>
    <row r="4" spans="1:6" ht="20.100000000000001" customHeight="1" x14ac:dyDescent="0.2">
      <c r="A4" t="s">
        <v>4</v>
      </c>
      <c r="B4" s="36">
        <v>-49.968328417878475</v>
      </c>
      <c r="C4" s="36">
        <v>72.271161950692857</v>
      </c>
      <c r="D4" s="36">
        <v>193.50429657329434</v>
      </c>
      <c r="E4" s="36">
        <v>204.52653990427302</v>
      </c>
      <c r="F4" s="36">
        <v>216.0189135513001</v>
      </c>
    </row>
    <row r="5" spans="1:6" ht="20.100000000000001" customHeight="1" x14ac:dyDescent="0.2">
      <c r="A5" t="s">
        <v>5</v>
      </c>
      <c r="B5" s="15">
        <v>-153.10878231715924</v>
      </c>
      <c r="C5" s="15">
        <v>-101.10372458703296</v>
      </c>
      <c r="D5" s="15">
        <v>-68.31838144655103</v>
      </c>
      <c r="E5" s="15">
        <v>0</v>
      </c>
      <c r="F5" s="15">
        <v>0</v>
      </c>
    </row>
    <row r="6" spans="1:6" ht="20.100000000000001" customHeight="1" x14ac:dyDescent="0.2">
      <c r="A6" t="s">
        <v>7</v>
      </c>
      <c r="B6" s="15">
        <v>3.9835760847901263</v>
      </c>
      <c r="C6" s="15">
        <v>4.9317830598928545</v>
      </c>
      <c r="D6" s="15">
        <v>6.1993392268275898</v>
      </c>
      <c r="E6" s="15">
        <v>7.4027236348666641</v>
      </c>
      <c r="F6" s="15">
        <v>8.5613809776774268</v>
      </c>
    </row>
    <row r="7" spans="1:6" ht="20.100000000000001" customHeight="1" x14ac:dyDescent="0.2">
      <c r="A7" s="16" t="s">
        <v>8</v>
      </c>
      <c r="B7" s="17">
        <f>SUM(B4:B6)</f>
        <v>-199.09353465024759</v>
      </c>
      <c r="C7" s="17">
        <f>SUM(C4:C6)</f>
        <v>-23.900779576447245</v>
      </c>
      <c r="D7" s="17">
        <f>SUM(D4:D6)</f>
        <v>131.3852543535709</v>
      </c>
      <c r="E7" s="17">
        <f>SUM(E4:E6)</f>
        <v>211.9292635391397</v>
      </c>
      <c r="F7" s="17">
        <f>SUM(F4:F6)</f>
        <v>224.58029452897753</v>
      </c>
    </row>
    <row r="8" spans="1:6" ht="20.100000000000001" customHeight="1" x14ac:dyDescent="0.2">
      <c r="A8" t="s">
        <v>30</v>
      </c>
      <c r="B8" s="7"/>
      <c r="C8" s="7"/>
      <c r="D8" s="7"/>
      <c r="E8" s="7"/>
    </row>
    <row r="9" spans="1:6" ht="20.100000000000001" customHeight="1" x14ac:dyDescent="0.2">
      <c r="A9" s="2" t="s">
        <v>3</v>
      </c>
    </row>
    <row r="15" spans="1:6" ht="20.100000000000001" customHeight="1" x14ac:dyDescent="0.2">
      <c r="A15" s="19"/>
      <c r="B15" s="20"/>
      <c r="C15" s="20"/>
    </row>
    <row r="16" spans="1:6" ht="20.100000000000001" customHeight="1" x14ac:dyDescent="0.2">
      <c r="A16" s="20"/>
    </row>
  </sheetData>
  <hyperlinks>
    <hyperlink ref="A9" location="'Table of Contents'!A1" display="Return to Contents" xr:uid="{402102B0-3B07-4641-B002-DD865ED1783F}"/>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FF9EB-B978-4D54-8527-A414B2BC3551}">
  <sheetPr>
    <tabColor rgb="FF397E77"/>
  </sheetPr>
  <dimension ref="A1:A2"/>
  <sheetViews>
    <sheetView showGridLines="0" workbookViewId="0"/>
  </sheetViews>
  <sheetFormatPr defaultColWidth="8.44140625" defaultRowHeight="20.100000000000001" customHeight="1" x14ac:dyDescent="0.2"/>
  <cols>
    <col min="1" max="1" width="18.44140625" style="5" customWidth="1"/>
    <col min="2" max="16384" width="8.44140625" style="5"/>
  </cols>
  <sheetData>
    <row r="1" spans="1:1" ht="20.100000000000001" customHeight="1" x14ac:dyDescent="0.2">
      <c r="A1" s="2" t="s">
        <v>3</v>
      </c>
    </row>
    <row r="2" spans="1:1" ht="20.100000000000001" customHeight="1" x14ac:dyDescent="0.2">
      <c r="A2" s="1"/>
    </row>
  </sheetData>
  <hyperlinks>
    <hyperlink ref="A1" location="'Table of Contents'!A1" display="Return to Contents" xr:uid="{57FEB9CB-F8B5-4704-8DD8-0F118C45F0D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16D86-082B-4963-A1A3-99E2377A9D3E}">
  <dimension ref="A1:P30"/>
  <sheetViews>
    <sheetView showGridLines="0" workbookViewId="0"/>
  </sheetViews>
  <sheetFormatPr defaultColWidth="8.44140625" defaultRowHeight="20.100000000000001" customHeight="1" x14ac:dyDescent="0.2"/>
  <cols>
    <col min="1" max="1" width="32.109375" style="5" customWidth="1"/>
    <col min="2" max="2" width="19.88671875" style="5" bestFit="1" customWidth="1"/>
    <col min="3" max="9" width="8.6640625" style="5" customWidth="1"/>
    <col min="10" max="16384" width="8.44140625" style="5"/>
  </cols>
  <sheetData>
    <row r="1" spans="1:12" ht="20.100000000000001" customHeight="1" x14ac:dyDescent="0.2">
      <c r="A1" s="4" t="s">
        <v>49</v>
      </c>
      <c r="B1" s="4"/>
      <c r="C1" s="14"/>
      <c r="D1" s="14"/>
      <c r="E1" s="14"/>
      <c r="F1" s="14"/>
      <c r="G1" s="14"/>
      <c r="H1" s="14"/>
    </row>
    <row r="2" spans="1:12" ht="20.100000000000001" customHeight="1" x14ac:dyDescent="0.2">
      <c r="A2" t="s">
        <v>91</v>
      </c>
      <c r="B2"/>
      <c r="C2" s="14"/>
      <c r="D2" s="14"/>
      <c r="E2" s="14"/>
      <c r="F2" s="14"/>
      <c r="G2" s="14"/>
      <c r="H2" s="14"/>
    </row>
    <row r="3" spans="1:12" s="6" customFormat="1" ht="32.1" customHeight="1" x14ac:dyDescent="0.2">
      <c r="A3" s="13" t="s">
        <v>17</v>
      </c>
      <c r="B3" s="13" t="s">
        <v>0</v>
      </c>
      <c r="C3" s="33" t="s">
        <v>104</v>
      </c>
      <c r="D3" s="32" t="s">
        <v>10</v>
      </c>
      <c r="E3" s="32" t="s">
        <v>11</v>
      </c>
      <c r="F3" s="32" t="s">
        <v>12</v>
      </c>
      <c r="G3" s="32" t="s">
        <v>13</v>
      </c>
      <c r="H3" s="32" t="s">
        <v>14</v>
      </c>
      <c r="I3" s="32" t="s">
        <v>15</v>
      </c>
    </row>
    <row r="4" spans="1:12" ht="20.100000000000001" customHeight="1" x14ac:dyDescent="0.2">
      <c r="A4" t="s">
        <v>4</v>
      </c>
      <c r="B4" t="s">
        <v>19</v>
      </c>
      <c r="C4" s="35">
        <v>-17839.108342896408</v>
      </c>
      <c r="D4" s="35">
        <v>-19366.742134387834</v>
      </c>
      <c r="E4" s="35">
        <v>-20539.076195947822</v>
      </c>
      <c r="F4" s="35">
        <v>-21385.550552557943</v>
      </c>
      <c r="G4" s="35">
        <v>-22109.51928999964</v>
      </c>
      <c r="H4" s="35">
        <v>-23127.740264020395</v>
      </c>
      <c r="I4" s="35">
        <v>-24081.79273054254</v>
      </c>
    </row>
    <row r="5" spans="1:12" ht="20.100000000000001" customHeight="1" x14ac:dyDescent="0.2">
      <c r="A5" t="s">
        <v>4</v>
      </c>
      <c r="B5" t="s">
        <v>18</v>
      </c>
      <c r="C5" s="35">
        <v>18940.824092602546</v>
      </c>
      <c r="D5" s="35">
        <v>20279.515939932495</v>
      </c>
      <c r="E5" s="35">
        <v>21507.761191639951</v>
      </c>
      <c r="F5" s="35">
        <v>22827.868842894735</v>
      </c>
      <c r="G5" s="35">
        <v>24050.725206226118</v>
      </c>
      <c r="H5" s="35">
        <v>25397.91758613315</v>
      </c>
      <c r="I5" s="35">
        <v>26769.08976001359</v>
      </c>
      <c r="L5" s="40"/>
    </row>
    <row r="6" spans="1:12" ht="20.100000000000001" customHeight="1" x14ac:dyDescent="0.2">
      <c r="A6" t="s">
        <v>4</v>
      </c>
      <c r="B6" t="s">
        <v>20</v>
      </c>
      <c r="C6" s="47">
        <v>1101.715749706138</v>
      </c>
      <c r="D6" s="47">
        <v>912.77380554466072</v>
      </c>
      <c r="E6" s="47">
        <v>968.68499569212872</v>
      </c>
      <c r="F6" s="47">
        <v>1442.3182903367924</v>
      </c>
      <c r="G6" s="47">
        <v>1941.2059162264777</v>
      </c>
      <c r="H6" s="47">
        <v>2270.1773221127551</v>
      </c>
      <c r="I6" s="47">
        <v>2687.2970294710503</v>
      </c>
    </row>
    <row r="7" spans="1:12" ht="20.100000000000001" customHeight="1" x14ac:dyDescent="0.2">
      <c r="A7" s="16" t="s">
        <v>6</v>
      </c>
      <c r="B7" s="16" t="s">
        <v>19</v>
      </c>
      <c r="C7" s="17">
        <v>-625.02252549059006</v>
      </c>
      <c r="D7" s="17">
        <v>-668.19223145286128</v>
      </c>
      <c r="E7" s="17">
        <v>-787.9972369565229</v>
      </c>
      <c r="F7" s="17">
        <v>-885.87186760894201</v>
      </c>
      <c r="G7" s="17">
        <v>-987.95149575700634</v>
      </c>
      <c r="H7" s="17">
        <v>-1073.9471751479844</v>
      </c>
      <c r="I7" s="17">
        <v>-1140.1860751318832</v>
      </c>
    </row>
    <row r="8" spans="1:12" ht="20.100000000000001" customHeight="1" x14ac:dyDescent="0.2">
      <c r="A8" t="s">
        <v>6</v>
      </c>
      <c r="B8" t="s">
        <v>18</v>
      </c>
      <c r="C8" s="15">
        <v>899.16200000000003</v>
      </c>
      <c r="D8" s="15">
        <v>1013.7158702545088</v>
      </c>
      <c r="E8" s="15">
        <v>1049.4021939145205</v>
      </c>
      <c r="F8" s="15">
        <v>1090.3002513488586</v>
      </c>
      <c r="G8" s="15">
        <v>1141.2660778902496</v>
      </c>
      <c r="H8" s="15">
        <v>1194.9868900149322</v>
      </c>
      <c r="I8" s="15">
        <v>1251.0285227235845</v>
      </c>
    </row>
    <row r="9" spans="1:12" ht="20.100000000000001" customHeight="1" x14ac:dyDescent="0.2">
      <c r="A9" t="s">
        <v>6</v>
      </c>
      <c r="B9" t="s">
        <v>20</v>
      </c>
      <c r="C9" s="47">
        <f>C8+C7</f>
        <v>274.13947450940998</v>
      </c>
      <c r="D9" s="47">
        <f t="shared" ref="D9:I9" si="0">D8+D7</f>
        <v>345.52363880164751</v>
      </c>
      <c r="E9" s="47">
        <f t="shared" si="0"/>
        <v>261.40495695799757</v>
      </c>
      <c r="F9" s="47">
        <f t="shared" si="0"/>
        <v>204.42838373991663</v>
      </c>
      <c r="G9" s="47">
        <f t="shared" si="0"/>
        <v>153.31458213324322</v>
      </c>
      <c r="H9" s="47">
        <f t="shared" si="0"/>
        <v>121.03971486694786</v>
      </c>
      <c r="I9" s="47">
        <f t="shared" si="0"/>
        <v>110.84244759170133</v>
      </c>
    </row>
    <row r="10" spans="1:12" ht="20.100000000000001" customHeight="1" x14ac:dyDescent="0.2">
      <c r="A10" s="16" t="s">
        <v>7</v>
      </c>
      <c r="B10" s="16" t="s">
        <v>19</v>
      </c>
      <c r="C10" s="17">
        <v>-73.448724005593391</v>
      </c>
      <c r="D10" s="17">
        <v>-77.993198349666613</v>
      </c>
      <c r="E10" s="17">
        <v>-54.938136937497958</v>
      </c>
      <c r="F10" s="17">
        <v>-54.83277173934696</v>
      </c>
      <c r="G10" s="17">
        <v>-68.728913023728438</v>
      </c>
      <c r="H10" s="17">
        <v>-65.379912497843634</v>
      </c>
      <c r="I10" s="17">
        <v>-70.013969553853272</v>
      </c>
    </row>
    <row r="11" spans="1:12" ht="20.100000000000001" customHeight="1" x14ac:dyDescent="0.2">
      <c r="A11" t="s">
        <v>7</v>
      </c>
      <c r="B11" t="s">
        <v>18</v>
      </c>
      <c r="C11" s="15">
        <v>55.938000000000002</v>
      </c>
      <c r="D11" s="15">
        <v>49.982429334684909</v>
      </c>
      <c r="E11" s="15">
        <v>27.060617755992357</v>
      </c>
      <c r="F11" s="15">
        <v>21.109234327247705</v>
      </c>
      <c r="G11" s="15">
        <v>22.844354685092103</v>
      </c>
      <c r="H11" s="15">
        <v>24.489257188155122</v>
      </c>
      <c r="I11" s="15">
        <v>26.082725067488607</v>
      </c>
    </row>
    <row r="12" spans="1:12" ht="20.100000000000001" customHeight="1" x14ac:dyDescent="0.2">
      <c r="A12" s="46" t="s">
        <v>7</v>
      </c>
      <c r="B12" s="46" t="s">
        <v>20</v>
      </c>
      <c r="C12" s="47">
        <v>-17.510724005593389</v>
      </c>
      <c r="D12" s="47">
        <v>-28.010769014981705</v>
      </c>
      <c r="E12" s="47">
        <v>-27.877519181505601</v>
      </c>
      <c r="F12" s="47">
        <v>-33.723537412099255</v>
      </c>
      <c r="G12" s="47">
        <v>-45.884558338636339</v>
      </c>
      <c r="H12" s="47">
        <v>-40.890655309688512</v>
      </c>
      <c r="I12" s="47">
        <v>-43.931244486364662</v>
      </c>
    </row>
    <row r="13" spans="1:12" ht="20.100000000000001" customHeight="1" x14ac:dyDescent="0.2">
      <c r="A13" t="s">
        <v>41</v>
      </c>
      <c r="B13" t="s">
        <v>19</v>
      </c>
      <c r="C13" s="45" t="s">
        <v>45</v>
      </c>
      <c r="D13" s="45" t="s">
        <v>45</v>
      </c>
      <c r="E13" s="45">
        <v>-37.378727990735797</v>
      </c>
      <c r="F13" s="45">
        <v>-39.032419647829698</v>
      </c>
      <c r="G13" s="45">
        <v>-40.807718444557601</v>
      </c>
      <c r="H13" s="45">
        <v>-42.770361492248497</v>
      </c>
      <c r="I13" s="45">
        <v>-43.275150038120302</v>
      </c>
    </row>
    <row r="14" spans="1:12" ht="20.100000000000001" customHeight="1" x14ac:dyDescent="0.2">
      <c r="A14" t="s">
        <v>41</v>
      </c>
      <c r="B14" t="s">
        <v>18</v>
      </c>
      <c r="C14" s="45" t="s">
        <v>45</v>
      </c>
      <c r="D14" s="45" t="s">
        <v>45</v>
      </c>
      <c r="E14" s="45">
        <f>'Figure 4.1'!D8</f>
        <v>41.926157068745063</v>
      </c>
      <c r="F14" s="45">
        <f>'Figure 4.1'!E8</f>
        <v>43.461088116604799</v>
      </c>
      <c r="G14" s="45">
        <f>'Figure 4.1'!F8</f>
        <v>44.812140016067936</v>
      </c>
      <c r="H14" s="45">
        <f>'Figure 4.1'!G8</f>
        <v>46.369959594384163</v>
      </c>
      <c r="I14" s="45">
        <f>'Figure 4.1'!H8</f>
        <v>47.545159912427771</v>
      </c>
    </row>
    <row r="15" spans="1:12" ht="20.100000000000001" customHeight="1" x14ac:dyDescent="0.2">
      <c r="A15" t="s">
        <v>41</v>
      </c>
      <c r="B15" t="s">
        <v>20</v>
      </c>
      <c r="C15" s="45" t="s">
        <v>45</v>
      </c>
      <c r="D15" s="45" t="s">
        <v>45</v>
      </c>
      <c r="E15" s="45">
        <f>E14+E13</f>
        <v>4.5474290780092659</v>
      </c>
      <c r="F15" s="45">
        <f t="shared" ref="F15:I15" si="1">F14+F13</f>
        <v>4.4286684687751006</v>
      </c>
      <c r="G15" s="45">
        <f t="shared" si="1"/>
        <v>4.0044215715103348</v>
      </c>
      <c r="H15" s="45">
        <f t="shared" si="1"/>
        <v>3.5995981021356656</v>
      </c>
      <c r="I15" s="45">
        <f t="shared" si="1"/>
        <v>4.270009874307469</v>
      </c>
    </row>
    <row r="16" spans="1:12" ht="20.100000000000001" customHeight="1" x14ac:dyDescent="0.2">
      <c r="A16" s="16" t="s">
        <v>22</v>
      </c>
      <c r="B16" s="16" t="s">
        <v>23</v>
      </c>
      <c r="C16" s="17">
        <f>C6+C9+C12</f>
        <v>1358.3445002099545</v>
      </c>
      <c r="D16" s="17">
        <f>D6+D9+D12</f>
        <v>1230.2866753313265</v>
      </c>
      <c r="E16" s="17">
        <f>E15+E12+E9+E6</f>
        <v>1206.7598625466298</v>
      </c>
      <c r="F16" s="17">
        <f t="shared" ref="F16:I16" si="2">F15+F12+F9+F6</f>
        <v>1617.4518051333848</v>
      </c>
      <c r="G16" s="17">
        <f t="shared" si="2"/>
        <v>2052.6403615925951</v>
      </c>
      <c r="H16" s="17">
        <f t="shared" si="2"/>
        <v>2353.9259797721502</v>
      </c>
      <c r="I16" s="17">
        <f t="shared" si="2"/>
        <v>2758.4782424506943</v>
      </c>
    </row>
    <row r="17" spans="1:16" ht="20.100000000000001" customHeight="1" x14ac:dyDescent="0.2">
      <c r="A17" t="s">
        <v>2</v>
      </c>
      <c r="B17"/>
      <c r="C17"/>
      <c r="D17"/>
      <c r="E17"/>
      <c r="F17"/>
      <c r="G17"/>
      <c r="H17"/>
      <c r="I17"/>
      <c r="J17"/>
      <c r="K17"/>
      <c r="L17"/>
      <c r="M17"/>
      <c r="N17"/>
      <c r="O17"/>
      <c r="P17"/>
    </row>
    <row r="18" spans="1:16" ht="20.100000000000001" customHeight="1" x14ac:dyDescent="0.2">
      <c r="A18" t="s">
        <v>16</v>
      </c>
      <c r="B18"/>
      <c r="C18"/>
      <c r="D18"/>
      <c r="E18"/>
      <c r="F18"/>
      <c r="G18"/>
      <c r="H18"/>
      <c r="I18"/>
      <c r="J18"/>
      <c r="K18"/>
      <c r="L18"/>
      <c r="M18"/>
      <c r="N18"/>
      <c r="O18"/>
      <c r="P18"/>
    </row>
    <row r="19" spans="1:16" ht="20.100000000000001" customHeight="1" x14ac:dyDescent="0.2">
      <c r="A19" t="s">
        <v>21</v>
      </c>
      <c r="B19"/>
      <c r="C19"/>
      <c r="D19"/>
      <c r="E19"/>
      <c r="F19"/>
      <c r="G19"/>
      <c r="H19"/>
      <c r="I19"/>
      <c r="J19"/>
      <c r="K19"/>
      <c r="L19"/>
      <c r="M19"/>
      <c r="N19"/>
      <c r="O19"/>
      <c r="P19"/>
    </row>
    <row r="20" spans="1:16" ht="20.100000000000001" customHeight="1" x14ac:dyDescent="0.2">
      <c r="A20" t="s">
        <v>31</v>
      </c>
      <c r="B20"/>
      <c r="C20"/>
      <c r="D20"/>
      <c r="E20"/>
      <c r="F20"/>
      <c r="G20"/>
      <c r="H20"/>
      <c r="I20"/>
      <c r="J20"/>
      <c r="K20"/>
      <c r="L20"/>
      <c r="M20"/>
      <c r="N20"/>
      <c r="O20"/>
      <c r="P20"/>
    </row>
    <row r="21" spans="1:16" ht="20.100000000000001" customHeight="1" x14ac:dyDescent="0.2">
      <c r="A21" t="s">
        <v>50</v>
      </c>
      <c r="B21"/>
      <c r="C21"/>
      <c r="D21"/>
      <c r="E21"/>
      <c r="F21"/>
      <c r="G21"/>
      <c r="H21"/>
      <c r="I21"/>
      <c r="J21"/>
      <c r="K21"/>
      <c r="L21"/>
      <c r="M21"/>
      <c r="N21"/>
      <c r="O21"/>
      <c r="P21"/>
    </row>
    <row r="22" spans="1:16" ht="20.100000000000001" customHeight="1" x14ac:dyDescent="0.2">
      <c r="A22" s="2" t="s">
        <v>3</v>
      </c>
      <c r="B22"/>
      <c r="C22"/>
      <c r="D22"/>
      <c r="E22"/>
      <c r="F22"/>
      <c r="G22"/>
      <c r="H22"/>
      <c r="I22"/>
      <c r="J22"/>
      <c r="K22"/>
      <c r="L22"/>
      <c r="M22"/>
      <c r="N22"/>
      <c r="O22"/>
      <c r="P22"/>
    </row>
    <row r="23" spans="1:16" ht="20.100000000000001" customHeight="1" x14ac:dyDescent="0.2">
      <c r="B23"/>
      <c r="C23"/>
      <c r="D23"/>
      <c r="E23"/>
      <c r="F23"/>
      <c r="G23"/>
      <c r="H23"/>
      <c r="I23"/>
      <c r="J23"/>
      <c r="K23"/>
      <c r="L23"/>
      <c r="M23"/>
      <c r="N23"/>
      <c r="O23"/>
      <c r="P23"/>
    </row>
    <row r="24" spans="1:16" ht="20.100000000000001" customHeight="1" x14ac:dyDescent="0.2">
      <c r="B24"/>
      <c r="C24"/>
      <c r="D24"/>
      <c r="E24"/>
      <c r="F24"/>
      <c r="G24"/>
      <c r="H24"/>
      <c r="I24"/>
      <c r="J24"/>
      <c r="K24"/>
      <c r="L24"/>
      <c r="M24"/>
      <c r="N24"/>
      <c r="O24"/>
      <c r="P24"/>
    </row>
    <row r="25" spans="1:16" ht="20.100000000000001" customHeight="1" x14ac:dyDescent="0.2">
      <c r="B25"/>
      <c r="C25"/>
      <c r="D25"/>
      <c r="E25"/>
      <c r="F25"/>
      <c r="G25"/>
      <c r="H25"/>
      <c r="I25"/>
      <c r="J25"/>
      <c r="K25"/>
      <c r="L25"/>
      <c r="M25"/>
      <c r="N25"/>
      <c r="O25"/>
      <c r="P25"/>
    </row>
    <row r="26" spans="1:16" ht="20.100000000000001" customHeight="1" x14ac:dyDescent="0.2">
      <c r="B26"/>
      <c r="C26"/>
      <c r="D26"/>
      <c r="E26"/>
      <c r="F26"/>
      <c r="G26"/>
      <c r="H26"/>
      <c r="I26"/>
      <c r="J26"/>
      <c r="K26"/>
      <c r="L26"/>
      <c r="M26"/>
      <c r="N26"/>
      <c r="O26"/>
      <c r="P26"/>
    </row>
    <row r="27" spans="1:16" ht="20.100000000000001" customHeight="1" x14ac:dyDescent="0.2">
      <c r="B27"/>
      <c r="C27"/>
      <c r="D27"/>
      <c r="E27"/>
      <c r="F27"/>
      <c r="G27"/>
      <c r="H27"/>
      <c r="I27"/>
      <c r="J27"/>
      <c r="K27"/>
      <c r="L27"/>
      <c r="M27"/>
      <c r="N27"/>
      <c r="O27"/>
      <c r="P27"/>
    </row>
    <row r="28" spans="1:16" ht="20.100000000000001" customHeight="1" x14ac:dyDescent="0.2">
      <c r="A28" s="19"/>
      <c r="B28"/>
      <c r="C28"/>
      <c r="D28"/>
      <c r="E28"/>
      <c r="F28"/>
      <c r="G28"/>
      <c r="H28"/>
      <c r="I28"/>
      <c r="J28"/>
      <c r="K28"/>
      <c r="L28"/>
      <c r="M28"/>
      <c r="N28"/>
      <c r="O28"/>
      <c r="P28"/>
    </row>
    <row r="29" spans="1:16" ht="20.100000000000001" customHeight="1" x14ac:dyDescent="0.2">
      <c r="A29" s="20"/>
      <c r="B29"/>
      <c r="C29"/>
      <c r="D29"/>
      <c r="E29"/>
      <c r="F29"/>
      <c r="G29"/>
      <c r="H29"/>
      <c r="I29"/>
      <c r="J29"/>
      <c r="K29"/>
      <c r="L29"/>
      <c r="M29"/>
      <c r="N29"/>
      <c r="O29"/>
      <c r="P29"/>
    </row>
    <row r="30" spans="1:16" ht="20.100000000000001" customHeight="1" x14ac:dyDescent="0.2">
      <c r="B30"/>
      <c r="C30"/>
      <c r="D30"/>
      <c r="E30"/>
      <c r="F30"/>
      <c r="G30"/>
      <c r="H30"/>
      <c r="I30"/>
      <c r="J30"/>
      <c r="K30"/>
      <c r="L30"/>
      <c r="M30"/>
      <c r="N30"/>
      <c r="O30"/>
      <c r="P30"/>
    </row>
  </sheetData>
  <phoneticPr fontId="10" type="noConversion"/>
  <hyperlinks>
    <hyperlink ref="A22" location="'Table of Contents'!A1" display="Return to Contents" xr:uid="{C0983F1B-0C20-4D84-A06C-FED15057C49A}"/>
  </hyperlink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1005F-DBCD-42CA-BA58-8138EE0D0A1A}">
  <dimension ref="A1:AK36"/>
  <sheetViews>
    <sheetView showGridLines="0" zoomScaleNormal="100" workbookViewId="0"/>
  </sheetViews>
  <sheetFormatPr defaultColWidth="8.88671875" defaultRowHeight="20.100000000000001" customHeight="1" x14ac:dyDescent="0.2"/>
  <cols>
    <col min="1" max="1" width="38.44140625" customWidth="1"/>
    <col min="2" max="12" width="8.6640625" customWidth="1"/>
    <col min="21" max="21" width="8.88671875" bestFit="1" customWidth="1"/>
    <col min="26" max="26" width="14.109375" customWidth="1"/>
    <col min="27" max="29" width="11.5546875" customWidth="1"/>
    <col min="30" max="30" width="15.5546875" customWidth="1"/>
    <col min="31" max="36" width="12.5546875" customWidth="1"/>
    <col min="37" max="37" width="17.5546875" customWidth="1"/>
  </cols>
  <sheetData>
    <row r="1" spans="1:37" s="5" customFormat="1" ht="20.100000000000001" customHeight="1" x14ac:dyDescent="0.2">
      <c r="A1" s="4" t="s">
        <v>102</v>
      </c>
      <c r="L1"/>
    </row>
    <row r="2" spans="1:37" s="5" customFormat="1" ht="20.100000000000001" customHeight="1" x14ac:dyDescent="0.2">
      <c r="A2" s="56" t="s">
        <v>103</v>
      </c>
      <c r="L2"/>
    </row>
    <row r="3" spans="1:37" s="5" customFormat="1" ht="20.100000000000001" customHeight="1" x14ac:dyDescent="0.2">
      <c r="A3" t="s">
        <v>94</v>
      </c>
      <c r="L3"/>
    </row>
    <row r="4" spans="1:37" s="5" customFormat="1" ht="20.100000000000001" customHeight="1" x14ac:dyDescent="0.2">
      <c r="A4" t="s">
        <v>92</v>
      </c>
      <c r="L4"/>
    </row>
    <row r="5" spans="1:37" s="22" customFormat="1" ht="20.100000000000001" customHeight="1" x14ac:dyDescent="0.2">
      <c r="A5" s="21"/>
      <c r="B5" s="21"/>
      <c r="C5" s="21"/>
      <c r="D5" s="21"/>
      <c r="E5" s="21"/>
      <c r="F5" s="21"/>
      <c r="G5" s="21"/>
      <c r="H5" s="21"/>
      <c r="I5" s="21"/>
      <c r="J5" s="21"/>
      <c r="K5" s="21"/>
      <c r="L5" s="21"/>
      <c r="M5" s="8"/>
      <c r="N5" s="8"/>
      <c r="O5" s="8"/>
      <c r="P5" s="8"/>
      <c r="Q5" s="8"/>
      <c r="R5" s="8"/>
      <c r="S5" s="8"/>
      <c r="T5" s="8"/>
      <c r="U5" s="8"/>
      <c r="V5" s="8"/>
      <c r="W5" s="8"/>
      <c r="X5" s="8"/>
      <c r="Y5" s="8"/>
      <c r="Z5" s="8"/>
      <c r="AA5" s="8"/>
      <c r="AB5" s="8"/>
      <c r="AC5" s="8"/>
      <c r="AD5" s="8"/>
      <c r="AE5" s="8"/>
      <c r="AF5" s="8"/>
      <c r="AG5" s="8"/>
      <c r="AH5" s="8"/>
      <c r="AI5" s="8"/>
      <c r="AJ5" s="8"/>
      <c r="AK5" s="8"/>
    </row>
    <row r="6" spans="1:37" s="22" customFormat="1" ht="20.100000000000001" customHeight="1" x14ac:dyDescent="0.2">
      <c r="A6" s="21"/>
      <c r="B6" s="21"/>
      <c r="C6" s="21"/>
      <c r="D6" s="21"/>
      <c r="E6" s="21"/>
      <c r="F6" s="21"/>
      <c r="G6" s="21"/>
      <c r="H6" s="21"/>
      <c r="I6" s="21"/>
      <c r="J6" s="21"/>
      <c r="K6" s="21"/>
      <c r="L6" s="21"/>
      <c r="M6" s="23"/>
      <c r="N6" s="23"/>
      <c r="O6" s="23"/>
      <c r="P6" s="23"/>
      <c r="Q6" s="23"/>
      <c r="R6" s="23"/>
      <c r="S6" s="23"/>
      <c r="T6" s="23"/>
      <c r="U6" s="23"/>
      <c r="V6" s="23"/>
      <c r="W6" s="23"/>
      <c r="X6" s="23"/>
      <c r="Y6" s="23"/>
      <c r="Z6" s="23"/>
      <c r="AA6" s="23"/>
      <c r="AB6" s="23"/>
      <c r="AC6" s="23"/>
      <c r="AD6" s="23"/>
      <c r="AE6" s="23"/>
      <c r="AF6" s="23"/>
      <c r="AG6" s="23"/>
      <c r="AH6" s="23"/>
      <c r="AI6" s="23"/>
      <c r="AJ6" s="23"/>
      <c r="AK6" s="23"/>
    </row>
    <row r="7" spans="1:37" s="22" customFormat="1" ht="20.100000000000001" customHeight="1" x14ac:dyDescent="0.2">
      <c r="A7" s="21"/>
      <c r="B7" s="21"/>
      <c r="C7" s="21"/>
      <c r="D7" s="21"/>
      <c r="E7" s="21"/>
      <c r="F7" s="21"/>
      <c r="G7" s="21"/>
      <c r="H7" s="21"/>
      <c r="I7" s="21"/>
      <c r="J7" s="21"/>
      <c r="K7" s="21"/>
      <c r="L7" s="21"/>
      <c r="M7" s="24"/>
      <c r="N7" s="24"/>
      <c r="O7" s="24"/>
      <c r="P7" s="24"/>
      <c r="Q7" s="24"/>
      <c r="R7" s="24"/>
      <c r="S7" s="24"/>
      <c r="T7" s="24"/>
      <c r="U7" s="24"/>
      <c r="V7" s="24"/>
      <c r="W7" s="24"/>
      <c r="X7" s="24"/>
      <c r="Y7" s="24"/>
      <c r="Z7" s="24"/>
      <c r="AA7" s="24"/>
      <c r="AB7" s="24"/>
      <c r="AC7" s="24"/>
      <c r="AD7" s="24"/>
      <c r="AE7" s="24"/>
      <c r="AF7" s="24"/>
      <c r="AG7" s="24"/>
      <c r="AH7" s="24"/>
      <c r="AI7" s="24"/>
      <c r="AJ7" s="24"/>
      <c r="AK7" s="24"/>
    </row>
    <row r="8" spans="1:37" s="22" customFormat="1" ht="20.100000000000001" customHeight="1" x14ac:dyDescent="0.2">
      <c r="A8" s="21"/>
      <c r="B8" s="21"/>
      <c r="C8" s="21"/>
      <c r="D8" s="21"/>
      <c r="E8" s="21"/>
      <c r="F8" s="21"/>
      <c r="G8" s="21"/>
      <c r="H8" s="21"/>
      <c r="I8" s="21"/>
      <c r="J8" s="21"/>
      <c r="K8" s="21"/>
      <c r="L8" s="21"/>
      <c r="M8" s="23"/>
      <c r="N8" s="23"/>
      <c r="O8" s="23"/>
      <c r="P8" s="23"/>
      <c r="Q8" s="23"/>
      <c r="R8" s="23"/>
      <c r="S8" s="23"/>
      <c r="T8" s="23"/>
      <c r="U8" s="23"/>
      <c r="V8" s="23"/>
      <c r="W8" s="23"/>
      <c r="X8" s="23"/>
      <c r="Y8" s="23"/>
      <c r="Z8" s="23"/>
      <c r="AA8" s="23"/>
      <c r="AB8" s="23"/>
      <c r="AC8" s="23"/>
      <c r="AD8" s="23"/>
      <c r="AE8" s="23"/>
      <c r="AF8" s="23"/>
      <c r="AG8" s="23"/>
      <c r="AH8" s="23"/>
      <c r="AI8" s="23"/>
      <c r="AJ8" s="23"/>
      <c r="AK8" s="23"/>
    </row>
    <row r="9" spans="1:37" s="22" customFormat="1" ht="20.100000000000001" customHeight="1" x14ac:dyDescent="0.2">
      <c r="A9" s="21"/>
      <c r="B9" s="21"/>
      <c r="C9" s="21"/>
      <c r="D9" s="21"/>
      <c r="E9" s="21"/>
      <c r="F9" s="21"/>
      <c r="G9" s="21"/>
      <c r="H9" s="21"/>
      <c r="I9" s="21"/>
      <c r="J9" s="21"/>
      <c r="K9" s="21"/>
      <c r="L9" s="21"/>
      <c r="M9" s="24"/>
      <c r="N9" s="24"/>
      <c r="O9" s="24"/>
      <c r="P9" s="24"/>
      <c r="Q9" s="24"/>
      <c r="R9" s="24"/>
      <c r="S9" s="24"/>
      <c r="T9" s="24"/>
      <c r="U9" s="24"/>
      <c r="V9" s="24"/>
      <c r="W9" s="24"/>
      <c r="X9" s="24"/>
      <c r="Y9" s="24"/>
      <c r="Z9" s="24"/>
      <c r="AA9" s="24"/>
      <c r="AB9" s="24"/>
      <c r="AC9" s="24"/>
      <c r="AD9" s="24"/>
      <c r="AE9" s="24"/>
      <c r="AF9" s="24"/>
      <c r="AG9" s="24"/>
      <c r="AH9" s="24"/>
      <c r="AI9" s="24"/>
      <c r="AJ9" s="24"/>
      <c r="AK9" s="24"/>
    </row>
    <row r="10" spans="1:37" s="22" customFormat="1" ht="20.100000000000001" customHeight="1" x14ac:dyDescent="0.2">
      <c r="A10" s="21"/>
      <c r="B10" s="21"/>
      <c r="C10" s="21"/>
      <c r="D10" s="21"/>
      <c r="E10" s="21"/>
      <c r="F10" s="21"/>
      <c r="G10" s="21"/>
      <c r="H10" s="21"/>
      <c r="I10" s="21"/>
      <c r="J10" s="21"/>
      <c r="K10" s="21"/>
      <c r="L10" s="21"/>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row>
    <row r="11" spans="1:37" s="22" customFormat="1" ht="20.100000000000001" customHeight="1" x14ac:dyDescent="0.2">
      <c r="A11" s="21"/>
      <c r="B11" s="21"/>
      <c r="C11" s="21"/>
      <c r="D11" s="21"/>
      <c r="E11" s="21"/>
      <c r="F11" s="21"/>
      <c r="G11" s="21"/>
      <c r="H11" s="21"/>
      <c r="I11" s="21"/>
      <c r="J11" s="21"/>
      <c r="K11" s="21"/>
      <c r="L11" s="21"/>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row>
    <row r="12" spans="1:37" s="22" customFormat="1" ht="20.100000000000001" customHeight="1" x14ac:dyDescent="0.2">
      <c r="A12" s="21"/>
      <c r="B12" s="21"/>
      <c r="C12" s="21"/>
      <c r="D12" s="21"/>
      <c r="E12" s="21"/>
      <c r="F12" s="21"/>
      <c r="G12" s="21"/>
      <c r="H12" s="21"/>
      <c r="I12" s="21"/>
      <c r="J12" s="21"/>
      <c r="K12" s="21"/>
      <c r="L12" s="21"/>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1:37" s="22" customFormat="1" ht="20.100000000000001" customHeight="1" x14ac:dyDescent="0.2">
      <c r="A13" s="21"/>
      <c r="B13" s="21"/>
      <c r="C13" s="21"/>
      <c r="D13" s="21"/>
      <c r="E13" s="21"/>
      <c r="F13" s="21"/>
      <c r="G13" s="21"/>
      <c r="H13" s="21"/>
      <c r="I13" s="21"/>
      <c r="J13" s="21"/>
      <c r="K13" s="21"/>
      <c r="L13" s="21"/>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row>
    <row r="14" spans="1:37" s="22" customFormat="1" ht="20.100000000000001" customHeight="1" x14ac:dyDescent="0.2">
      <c r="A14" s="21"/>
      <c r="B14" s="21"/>
      <c r="C14" s="21"/>
      <c r="D14" s="21"/>
      <c r="E14" s="21"/>
      <c r="F14" s="21"/>
      <c r="G14" s="21"/>
      <c r="H14" s="21"/>
      <c r="I14" s="21"/>
      <c r="J14" s="21"/>
      <c r="K14" s="21"/>
      <c r="L14" s="21"/>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row>
    <row r="15" spans="1:37" s="22" customFormat="1" ht="20.100000000000001" customHeight="1" x14ac:dyDescent="0.2">
      <c r="A15" s="21"/>
      <c r="B15" s="21"/>
      <c r="C15" s="21"/>
      <c r="D15" s="21"/>
      <c r="E15" s="21"/>
      <c r="F15" s="21"/>
      <c r="G15" s="21"/>
      <c r="H15" s="21"/>
      <c r="I15" s="21"/>
      <c r="J15" s="21"/>
      <c r="K15" s="21"/>
      <c r="L15" s="21"/>
    </row>
    <row r="16" spans="1:37" s="22" customFormat="1" ht="20.100000000000001" customHeight="1" x14ac:dyDescent="0.2">
      <c r="A16" s="21"/>
      <c r="B16" s="21"/>
      <c r="C16" s="21"/>
      <c r="D16" s="21"/>
      <c r="E16" s="21"/>
      <c r="F16" s="21"/>
      <c r="G16" s="21"/>
      <c r="H16" s="21"/>
      <c r="I16" s="21"/>
      <c r="J16" s="21"/>
      <c r="K16" s="21"/>
      <c r="L16" s="21"/>
    </row>
    <row r="17" spans="1:13" s="22" customFormat="1" ht="20.100000000000001" customHeight="1" x14ac:dyDescent="0.2">
      <c r="A17" s="21"/>
      <c r="B17" s="21"/>
      <c r="C17" s="21"/>
      <c r="D17" s="21"/>
      <c r="E17" s="21"/>
      <c r="F17" s="21"/>
      <c r="G17" s="21"/>
      <c r="H17" s="21"/>
      <c r="I17" s="21"/>
      <c r="J17" s="21"/>
      <c r="K17" s="21"/>
      <c r="L17" s="21"/>
    </row>
    <row r="18" spans="1:13" s="28" customFormat="1" ht="20.100000000000001" customHeight="1" x14ac:dyDescent="0.2">
      <c r="A18" s="26" t="s">
        <v>0</v>
      </c>
      <c r="B18" s="3" t="s">
        <v>24</v>
      </c>
      <c r="C18" s="3" t="s">
        <v>25</v>
      </c>
      <c r="D18" s="3" t="s">
        <v>26</v>
      </c>
      <c r="E18" s="3" t="s">
        <v>27</v>
      </c>
      <c r="F18" s="3" t="s">
        <v>9</v>
      </c>
      <c r="G18" s="3" t="s">
        <v>10</v>
      </c>
      <c r="H18" s="3" t="s">
        <v>11</v>
      </c>
      <c r="I18" s="3" t="s">
        <v>12</v>
      </c>
      <c r="J18" s="3" t="s">
        <v>13</v>
      </c>
      <c r="K18" s="3" t="s">
        <v>14</v>
      </c>
      <c r="L18" s="3" t="s">
        <v>15</v>
      </c>
      <c r="M18" s="27"/>
    </row>
    <row r="19" spans="1:13" s="28" customFormat="1" ht="20.100000000000001" customHeight="1" x14ac:dyDescent="0.2">
      <c r="A19" s="48" t="s">
        <v>46</v>
      </c>
      <c r="B19" s="43">
        <f t="shared" ref="B19:C19" si="0">B20+B21</f>
        <v>96.43999999999869</v>
      </c>
      <c r="C19" s="43">
        <f t="shared" si="0"/>
        <v>85.372276828000395</v>
      </c>
      <c r="D19" s="43">
        <f>D20+D21</f>
        <v>260.45857649791651</v>
      </c>
      <c r="E19" s="43">
        <f t="shared" ref="E19:L19" si="1">E20+E21</f>
        <v>730.38456222189052</v>
      </c>
      <c r="F19" s="43">
        <f t="shared" si="1"/>
        <v>1101.715749706138</v>
      </c>
      <c r="G19" s="44">
        <f t="shared" si="1"/>
        <v>912.77380554466072</v>
      </c>
      <c r="H19" s="44">
        <f t="shared" si="1"/>
        <v>968.68499569212872</v>
      </c>
      <c r="I19" s="44">
        <f t="shared" si="1"/>
        <v>1442.3182903367924</v>
      </c>
      <c r="J19" s="44">
        <f t="shared" si="1"/>
        <v>1941.2059162264777</v>
      </c>
      <c r="K19" s="44">
        <f t="shared" si="1"/>
        <v>2270.1773221127551</v>
      </c>
      <c r="L19" s="44">
        <f t="shared" si="1"/>
        <v>2687.2970294710503</v>
      </c>
    </row>
    <row r="20" spans="1:13" s="28" customFormat="1" ht="20.100000000000001" customHeight="1" x14ac:dyDescent="0.2">
      <c r="A20" t="s">
        <v>47</v>
      </c>
      <c r="B20" s="15">
        <v>11947.97</v>
      </c>
      <c r="C20" s="15">
        <v>13724.415131</v>
      </c>
      <c r="D20" s="41">
        <v>15169.043819317261</v>
      </c>
      <c r="E20" s="41">
        <v>17092.58193919609</v>
      </c>
      <c r="F20" s="41">
        <v>18940.824092602546</v>
      </c>
      <c r="G20" s="41">
        <v>20279.515939932495</v>
      </c>
      <c r="H20" s="41">
        <v>21507.761191639951</v>
      </c>
      <c r="I20" s="41">
        <v>22827.868842894735</v>
      </c>
      <c r="J20" s="41">
        <v>24050.725206226118</v>
      </c>
      <c r="K20" s="41">
        <v>25397.91758613315</v>
      </c>
      <c r="L20" s="41">
        <v>26769.08976001359</v>
      </c>
    </row>
    <row r="21" spans="1:13" s="28" customFormat="1" ht="20.100000000000001" customHeight="1" x14ac:dyDescent="0.2">
      <c r="A21" t="s">
        <v>48</v>
      </c>
      <c r="B21" s="15">
        <v>-11851.53</v>
      </c>
      <c r="C21" s="15">
        <v>-13639.042854171999</v>
      </c>
      <c r="D21" s="15">
        <v>-14908.585242819345</v>
      </c>
      <c r="E21" s="15">
        <v>-16362.1973769742</v>
      </c>
      <c r="F21" s="15">
        <v>-17839.108342896408</v>
      </c>
      <c r="G21" s="15">
        <v>-19366.742134387834</v>
      </c>
      <c r="H21" s="15">
        <v>-20539.076195947822</v>
      </c>
      <c r="I21" s="15">
        <v>-21385.550552557943</v>
      </c>
      <c r="J21" s="15">
        <v>-22109.51928999964</v>
      </c>
      <c r="K21" s="15">
        <v>-23127.740264020395</v>
      </c>
      <c r="L21" s="15">
        <v>-24081.79273054254</v>
      </c>
    </row>
    <row r="22" spans="1:13" ht="20.100000000000001" customHeight="1" x14ac:dyDescent="0.2">
      <c r="A22" s="48" t="s">
        <v>88</v>
      </c>
      <c r="B22" s="43">
        <f t="shared" ref="B22:C22" si="2">B23+B24</f>
        <v>96.43999999999869</v>
      </c>
      <c r="C22" s="43">
        <f t="shared" si="2"/>
        <v>85.372276828000395</v>
      </c>
      <c r="D22" s="43">
        <v>260.45857649791651</v>
      </c>
      <c r="E22" s="43">
        <v>604.03997892006009</v>
      </c>
      <c r="F22" s="43">
        <v>561.61224779746772</v>
      </c>
      <c r="G22" s="43">
        <v>615.95650163380196</v>
      </c>
      <c r="H22" s="43">
        <v>1071.8216661911792</v>
      </c>
      <c r="I22" s="43">
        <v>1525.5109629118197</v>
      </c>
      <c r="J22" s="43">
        <v>1898.7891131687174</v>
      </c>
      <c r="K22" s="43">
        <v>2181.5191466723809</v>
      </c>
      <c r="L22" s="72" t="s">
        <v>45</v>
      </c>
    </row>
    <row r="23" spans="1:13" ht="20.100000000000001" customHeight="1" x14ac:dyDescent="0.2">
      <c r="A23" t="s">
        <v>89</v>
      </c>
      <c r="B23" s="15">
        <v>11947.97</v>
      </c>
      <c r="C23" s="15">
        <v>13724.415131</v>
      </c>
      <c r="D23" s="15">
        <v>15169.043819317261</v>
      </c>
      <c r="E23" s="35">
        <v>17071.90254271212</v>
      </c>
      <c r="F23" s="35">
        <v>18992.29375128663</v>
      </c>
      <c r="G23" s="35">
        <v>20495.176081398709</v>
      </c>
      <c r="H23" s="35">
        <v>21901.437670695603</v>
      </c>
      <c r="I23" s="35">
        <v>23139.193682098481</v>
      </c>
      <c r="J23" s="35">
        <v>24186.160956642994</v>
      </c>
      <c r="K23" s="35">
        <v>25288.078741324476</v>
      </c>
      <c r="L23" s="61" t="s">
        <v>45</v>
      </c>
    </row>
    <row r="24" spans="1:13" ht="20.100000000000001" customHeight="1" x14ac:dyDescent="0.2">
      <c r="A24" t="s">
        <v>90</v>
      </c>
      <c r="B24" s="15">
        <v>-11851.53</v>
      </c>
      <c r="C24" s="15">
        <v>-13639.042854171999</v>
      </c>
      <c r="D24" s="15">
        <v>-14908.585242819345</v>
      </c>
      <c r="E24" s="35">
        <v>-16467.86256379206</v>
      </c>
      <c r="F24" s="35">
        <v>-18430.681503489162</v>
      </c>
      <c r="G24" s="35">
        <v>-19879.219579764907</v>
      </c>
      <c r="H24" s="35">
        <v>-20829.616004504423</v>
      </c>
      <c r="I24" s="35">
        <v>-21613.682719186661</v>
      </c>
      <c r="J24" s="35">
        <v>-22287.371843474277</v>
      </c>
      <c r="K24" s="35">
        <v>-23106.559594652095</v>
      </c>
      <c r="L24" s="61" t="s">
        <v>45</v>
      </c>
    </row>
    <row r="25" spans="1:13" ht="20.100000000000001" customHeight="1" x14ac:dyDescent="0.2">
      <c r="A25" s="42" t="s">
        <v>32</v>
      </c>
      <c r="B25" s="43">
        <f t="shared" ref="B25:C25" si="3">B26+B27</f>
        <v>96.43999999999869</v>
      </c>
      <c r="C25" s="43">
        <f t="shared" si="3"/>
        <v>85.372276828000395</v>
      </c>
      <c r="D25" s="43">
        <v>260.45857649791651</v>
      </c>
      <c r="E25" s="43">
        <v>787.60123364559695</v>
      </c>
      <c r="F25" s="43">
        <v>710.77102664895574</v>
      </c>
      <c r="G25" s="43">
        <v>837.54403023347186</v>
      </c>
      <c r="H25" s="43">
        <v>1313.940657251529</v>
      </c>
      <c r="I25" s="43">
        <v>1773.6859898703005</v>
      </c>
      <c r="J25" s="43">
        <v>2051.1017633936499</v>
      </c>
      <c r="K25" s="43">
        <v>2255.3767023221735</v>
      </c>
      <c r="L25" s="73" t="s">
        <v>45</v>
      </c>
    </row>
    <row r="26" spans="1:13" ht="20.100000000000001" customHeight="1" x14ac:dyDescent="0.2">
      <c r="A26" t="s">
        <v>33</v>
      </c>
      <c r="B26" s="15">
        <v>11947.97</v>
      </c>
      <c r="C26" s="15">
        <v>13724.415131</v>
      </c>
      <c r="D26" s="15">
        <v>15169.043819317261</v>
      </c>
      <c r="E26" s="15">
        <v>17314.667533485572</v>
      </c>
      <c r="F26" s="15">
        <v>19099.315664327292</v>
      </c>
      <c r="G26" s="15">
        <v>20477.043824688146</v>
      </c>
      <c r="H26" s="15">
        <v>21782.16727353022</v>
      </c>
      <c r="I26" s="15">
        <v>22980.358524634899</v>
      </c>
      <c r="J26" s="15">
        <v>23913.210986994734</v>
      </c>
      <c r="K26" s="15">
        <v>24930.001378176916</v>
      </c>
      <c r="L26" s="41" t="s">
        <v>45</v>
      </c>
    </row>
    <row r="27" spans="1:13" ht="20.100000000000001" customHeight="1" x14ac:dyDescent="0.2">
      <c r="A27" t="s">
        <v>34</v>
      </c>
      <c r="B27" s="15">
        <v>-11851.53</v>
      </c>
      <c r="C27" s="15">
        <v>-13639.042854171999</v>
      </c>
      <c r="D27" s="15">
        <v>-14908.585242819345</v>
      </c>
      <c r="E27" s="15">
        <v>-16527.066299839975</v>
      </c>
      <c r="F27" s="15">
        <v>-18388.544637678337</v>
      </c>
      <c r="G27" s="15">
        <v>-19639.499794454674</v>
      </c>
      <c r="H27" s="15">
        <v>-20468.226616278691</v>
      </c>
      <c r="I27" s="15">
        <v>-21206.672534764599</v>
      </c>
      <c r="J27" s="15">
        <v>-21862.109223601085</v>
      </c>
      <c r="K27" s="15">
        <v>-22674.624675854742</v>
      </c>
      <c r="L27" s="15" t="s">
        <v>45</v>
      </c>
    </row>
    <row r="28" spans="1:13" ht="20.100000000000001" customHeight="1" x14ac:dyDescent="0.2">
      <c r="A28" s="62" t="s">
        <v>79</v>
      </c>
      <c r="B28" s="43">
        <f t="shared" ref="B28:C28" si="4">B29+B30</f>
        <v>96.43999999999869</v>
      </c>
      <c r="C28" s="43">
        <f t="shared" si="4"/>
        <v>85.372276828000395</v>
      </c>
      <c r="D28" s="43">
        <f>D29+D30</f>
        <v>541.79714573837373</v>
      </c>
      <c r="E28" s="43">
        <f t="shared" ref="E28:J28" si="5">E29+E30</f>
        <v>826.69148581922127</v>
      </c>
      <c r="F28" s="43">
        <f t="shared" si="5"/>
        <v>1412.1468631945827</v>
      </c>
      <c r="G28" s="43">
        <f t="shared" si="5"/>
        <v>1748.5819235650779</v>
      </c>
      <c r="H28" s="43">
        <f t="shared" si="5"/>
        <v>1895.9059964903972</v>
      </c>
      <c r="I28" s="43">
        <f t="shared" si="5"/>
        <v>2178.2408633174928</v>
      </c>
      <c r="J28" s="43">
        <f t="shared" si="5"/>
        <v>2287.7258313362909</v>
      </c>
      <c r="K28" s="74" t="s">
        <v>45</v>
      </c>
      <c r="L28" s="74" t="s">
        <v>45</v>
      </c>
    </row>
    <row r="29" spans="1:13" ht="20.100000000000001" customHeight="1" x14ac:dyDescent="0.2">
      <c r="A29" t="s">
        <v>82</v>
      </c>
      <c r="B29" s="15">
        <v>11947.97</v>
      </c>
      <c r="C29" s="15">
        <v>13724.415131</v>
      </c>
      <c r="D29" s="15">
        <v>15309.484573127973</v>
      </c>
      <c r="E29" s="15">
        <v>17356.893222777911</v>
      </c>
      <c r="F29" s="15">
        <v>18844.082446482815</v>
      </c>
      <c r="G29" s="15">
        <v>19873.27939174978</v>
      </c>
      <c r="H29" s="15">
        <v>20855.99725965827</v>
      </c>
      <c r="I29" s="15">
        <v>22055.666005958847</v>
      </c>
      <c r="J29" s="15">
        <v>22980.788558499444</v>
      </c>
      <c r="K29" s="61" t="s">
        <v>45</v>
      </c>
      <c r="L29" s="61" t="s">
        <v>45</v>
      </c>
    </row>
    <row r="30" spans="1:13" ht="20.100000000000001" customHeight="1" x14ac:dyDescent="0.2">
      <c r="A30" t="s">
        <v>83</v>
      </c>
      <c r="B30" s="15">
        <v>-11851.53</v>
      </c>
      <c r="C30" s="15">
        <v>-13639.042854171999</v>
      </c>
      <c r="D30" s="15">
        <v>-14767.687427389599</v>
      </c>
      <c r="E30" s="15">
        <v>-16530.20173695869</v>
      </c>
      <c r="F30" s="15">
        <v>-17431.935583288232</v>
      </c>
      <c r="G30" s="15">
        <v>-18124.697468184702</v>
      </c>
      <c r="H30" s="15">
        <v>-18960.091263167873</v>
      </c>
      <c r="I30" s="15">
        <v>-19877.425142641354</v>
      </c>
      <c r="J30" s="15">
        <v>-20693.062727163153</v>
      </c>
      <c r="K30" s="61" t="s">
        <v>45</v>
      </c>
      <c r="L30" s="61" t="s">
        <v>45</v>
      </c>
    </row>
    <row r="31" spans="1:13" s="5" customFormat="1" ht="20.100000000000001" customHeight="1" x14ac:dyDescent="0.2">
      <c r="A31" s="62" t="s">
        <v>78</v>
      </c>
      <c r="B31" s="69">
        <f t="shared" ref="B31:C31" si="6">B32+B33</f>
        <v>96.43999999999869</v>
      </c>
      <c r="C31" s="69">
        <f t="shared" si="6"/>
        <v>-256.44000000000051</v>
      </c>
      <c r="D31" s="69">
        <f>D32+D33</f>
        <v>-106.68000000000029</v>
      </c>
      <c r="E31" s="69">
        <f t="shared" ref="E31:I31" si="7">E32+E33</f>
        <v>324.71000000000095</v>
      </c>
      <c r="F31" s="69">
        <f t="shared" si="7"/>
        <v>700.30000000000109</v>
      </c>
      <c r="G31" s="69">
        <f t="shared" si="7"/>
        <v>914.95999999999913</v>
      </c>
      <c r="H31" s="69">
        <f t="shared" si="7"/>
        <v>1068.25</v>
      </c>
      <c r="I31" s="69">
        <f t="shared" si="7"/>
        <v>1331.5999999999985</v>
      </c>
      <c r="J31" s="74" t="s">
        <v>45</v>
      </c>
      <c r="K31" s="74" t="s">
        <v>45</v>
      </c>
      <c r="L31" s="73" t="s">
        <v>45</v>
      </c>
    </row>
    <row r="32" spans="1:13" s="5" customFormat="1" ht="20.100000000000001" customHeight="1" x14ac:dyDescent="0.2">
      <c r="A32" t="s">
        <v>80</v>
      </c>
      <c r="B32" s="15">
        <v>11947.97</v>
      </c>
      <c r="C32" s="15">
        <v>13337.23</v>
      </c>
      <c r="D32" s="15">
        <v>14574.58</v>
      </c>
      <c r="E32" s="15">
        <v>15809.95</v>
      </c>
      <c r="F32" s="15">
        <v>16632.63</v>
      </c>
      <c r="G32" s="15">
        <v>17369.77</v>
      </c>
      <c r="H32" s="15">
        <v>18247.060000000001</v>
      </c>
      <c r="I32" s="15">
        <v>19436.66</v>
      </c>
      <c r="J32" s="61" t="s">
        <v>45</v>
      </c>
      <c r="K32" s="61" t="s">
        <v>45</v>
      </c>
      <c r="L32" s="15" t="s">
        <v>45</v>
      </c>
    </row>
    <row r="33" spans="1:12" ht="20.100000000000001" customHeight="1" x14ac:dyDescent="0.2">
      <c r="A33" t="s">
        <v>81</v>
      </c>
      <c r="B33" s="15">
        <v>-11851.53</v>
      </c>
      <c r="C33" s="15">
        <v>-13593.67</v>
      </c>
      <c r="D33" s="15">
        <v>-14681.26</v>
      </c>
      <c r="E33" s="15">
        <v>-15485.24</v>
      </c>
      <c r="F33" s="15">
        <v>-15932.33</v>
      </c>
      <c r="G33" s="15">
        <v>-16454.810000000001</v>
      </c>
      <c r="H33" s="15">
        <v>-17178.810000000001</v>
      </c>
      <c r="I33" s="15">
        <v>-18105.060000000001</v>
      </c>
      <c r="J33" s="61" t="s">
        <v>45</v>
      </c>
      <c r="K33" s="61" t="s">
        <v>45</v>
      </c>
      <c r="L33" s="15" t="s">
        <v>45</v>
      </c>
    </row>
    <row r="34" spans="1:12" ht="20.100000000000001" customHeight="1" x14ac:dyDescent="0.2">
      <c r="A34" t="s">
        <v>30</v>
      </c>
      <c r="B34" s="7"/>
      <c r="C34" s="7"/>
      <c r="D34" s="7"/>
      <c r="E34" s="7"/>
      <c r="F34" s="7"/>
      <c r="G34" s="7"/>
      <c r="H34" s="7"/>
      <c r="I34" s="7"/>
      <c r="J34" s="7"/>
      <c r="K34" s="7"/>
      <c r="L34" s="68"/>
    </row>
    <row r="35" spans="1:12" ht="20.100000000000001" customHeight="1" x14ac:dyDescent="0.2">
      <c r="A35" s="2" t="s">
        <v>3</v>
      </c>
      <c r="B35" s="30"/>
      <c r="C35" s="30"/>
      <c r="D35" s="30"/>
      <c r="E35" s="30"/>
      <c r="F35" s="30"/>
      <c r="G35" s="30"/>
      <c r="H35" s="31"/>
      <c r="I35" s="30"/>
      <c r="J35" s="30"/>
      <c r="K35" s="30"/>
      <c r="L35" s="30"/>
    </row>
    <row r="36" spans="1:12" ht="20.100000000000001" customHeight="1" x14ac:dyDescent="0.2">
      <c r="F36" s="63"/>
      <c r="G36" s="63"/>
    </row>
  </sheetData>
  <phoneticPr fontId="10" type="noConversion"/>
  <hyperlinks>
    <hyperlink ref="A35" location="'Table of Contents'!A1" display="Return to Contents" xr:uid="{963DE840-7C2D-46FE-994C-62B3BEADF928}"/>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BDA0A-D36A-4C8F-B9A2-FE982727F04C}">
  <dimension ref="A1:O26"/>
  <sheetViews>
    <sheetView showGridLines="0" workbookViewId="0"/>
  </sheetViews>
  <sheetFormatPr defaultColWidth="8.44140625" defaultRowHeight="20.100000000000001" customHeight="1" x14ac:dyDescent="0.2"/>
  <cols>
    <col min="1" max="1" width="22" style="5" customWidth="1"/>
    <col min="2" max="2" width="14.21875" style="5" bestFit="1" customWidth="1"/>
    <col min="3" max="3" width="10" style="5" customWidth="1"/>
    <col min="4" max="8" width="8.6640625" style="5" customWidth="1"/>
    <col min="9" max="16384" width="8.44140625" style="5"/>
  </cols>
  <sheetData>
    <row r="1" spans="1:15" ht="20.100000000000001" customHeight="1" x14ac:dyDescent="0.2">
      <c r="A1" s="4" t="s">
        <v>56</v>
      </c>
      <c r="B1" s="4"/>
      <c r="C1" s="14"/>
      <c r="D1" s="14"/>
      <c r="E1" s="14"/>
      <c r="F1" s="14"/>
      <c r="G1" s="14"/>
      <c r="H1" s="14"/>
    </row>
    <row r="2" spans="1:15" ht="20.100000000000001" customHeight="1" x14ac:dyDescent="0.2">
      <c r="A2" t="s">
        <v>93</v>
      </c>
      <c r="B2"/>
      <c r="C2" s="14"/>
      <c r="D2" s="14"/>
      <c r="E2" s="14"/>
      <c r="F2" s="14"/>
      <c r="G2" s="14"/>
      <c r="H2" s="14"/>
    </row>
    <row r="3" spans="1:15" s="6" customFormat="1" ht="20.100000000000001" customHeight="1" x14ac:dyDescent="0.2">
      <c r="A3" s="13" t="s">
        <v>55</v>
      </c>
      <c r="B3" s="13" t="s">
        <v>0</v>
      </c>
      <c r="C3" s="32" t="s">
        <v>40</v>
      </c>
      <c r="D3" s="32" t="s">
        <v>10</v>
      </c>
      <c r="E3" s="32" t="s">
        <v>11</v>
      </c>
      <c r="F3" s="32" t="s">
        <v>12</v>
      </c>
      <c r="G3" s="32" t="s">
        <v>13</v>
      </c>
      <c r="H3" s="32" t="s">
        <v>14</v>
      </c>
    </row>
    <row r="4" spans="1:15" ht="20.100000000000001" customHeight="1" x14ac:dyDescent="0.2">
      <c r="A4" t="s">
        <v>4</v>
      </c>
      <c r="B4" t="s">
        <v>29</v>
      </c>
      <c r="C4" s="35">
        <v>19099.315664327292</v>
      </c>
      <c r="D4" s="35">
        <v>20477.043824688146</v>
      </c>
      <c r="E4" s="35">
        <v>21782.16727353022</v>
      </c>
      <c r="F4" s="35">
        <v>22980.358524634899</v>
      </c>
      <c r="G4" s="35">
        <v>23913.210986994734</v>
      </c>
      <c r="H4" s="35">
        <v>24930.001378176916</v>
      </c>
    </row>
    <row r="5" spans="1:15" ht="20.100000000000001" customHeight="1" x14ac:dyDescent="0.2">
      <c r="A5" t="s">
        <v>4</v>
      </c>
      <c r="B5" t="s">
        <v>53</v>
      </c>
      <c r="C5" s="35">
        <v>18940.824092602546</v>
      </c>
      <c r="D5" s="35">
        <v>20279.515939932495</v>
      </c>
      <c r="E5" s="35">
        <v>21507.761191639951</v>
      </c>
      <c r="F5" s="35">
        <v>22827.868842894735</v>
      </c>
      <c r="G5" s="35">
        <v>24050.725206226118</v>
      </c>
      <c r="H5" s="35">
        <v>25397.91758613315</v>
      </c>
      <c r="K5" s="40"/>
    </row>
    <row r="6" spans="1:15" ht="20.100000000000001" customHeight="1" thickBot="1" x14ac:dyDescent="0.25">
      <c r="A6" s="16" t="s">
        <v>4</v>
      </c>
      <c r="B6" s="16" t="s">
        <v>54</v>
      </c>
      <c r="C6" s="49">
        <v>-158.49157172474588</v>
      </c>
      <c r="D6" s="49">
        <v>-197.52788475565103</v>
      </c>
      <c r="E6" s="49">
        <v>-274.40608189026898</v>
      </c>
      <c r="F6" s="49">
        <v>-152.48968174016409</v>
      </c>
      <c r="G6" s="49">
        <v>137.51421923138332</v>
      </c>
      <c r="H6" s="49">
        <v>467.91620795623385</v>
      </c>
    </row>
    <row r="7" spans="1:15" ht="20.100000000000001" customHeight="1" x14ac:dyDescent="0.2">
      <c r="A7" s="50" t="s">
        <v>51</v>
      </c>
      <c r="B7" s="50" t="s">
        <v>29</v>
      </c>
      <c r="C7" s="51">
        <v>-18388.544637678337</v>
      </c>
      <c r="D7" s="51">
        <v>-19639.499794454674</v>
      </c>
      <c r="E7" s="51">
        <v>-20468.226616278691</v>
      </c>
      <c r="F7" s="51">
        <v>-21206.672534764599</v>
      </c>
      <c r="G7" s="51">
        <v>-21862.109223601085</v>
      </c>
      <c r="H7" s="51">
        <v>-22674.624675854742</v>
      </c>
    </row>
    <row r="8" spans="1:15" ht="20.100000000000001" customHeight="1" x14ac:dyDescent="0.2">
      <c r="A8" t="s">
        <v>51</v>
      </c>
      <c r="B8" t="s">
        <v>53</v>
      </c>
      <c r="C8" s="15">
        <v>-17839.108342896408</v>
      </c>
      <c r="D8" s="15">
        <v>-19366.742134387834</v>
      </c>
      <c r="E8" s="15">
        <v>-20539.076195947822</v>
      </c>
      <c r="F8" s="15">
        <v>-21385.550552557943</v>
      </c>
      <c r="G8" s="15">
        <v>-22109.51928999964</v>
      </c>
      <c r="H8" s="15">
        <v>-23127.740264020395</v>
      </c>
    </row>
    <row r="9" spans="1:15" ht="20.100000000000001" customHeight="1" thickBot="1" x14ac:dyDescent="0.25">
      <c r="A9" s="52" t="s">
        <v>51</v>
      </c>
      <c r="B9" s="52" t="s">
        <v>54</v>
      </c>
      <c r="C9" s="53">
        <v>549.43629478192815</v>
      </c>
      <c r="D9" s="53">
        <v>272.75766006683989</v>
      </c>
      <c r="E9" s="53">
        <v>-70.849579669131344</v>
      </c>
      <c r="F9" s="53">
        <v>-178.87801779334404</v>
      </c>
      <c r="G9" s="53">
        <v>-247.4100663985555</v>
      </c>
      <c r="H9" s="53">
        <v>-453.1155881656523</v>
      </c>
    </row>
    <row r="10" spans="1:15" ht="20.100000000000001" customHeight="1" x14ac:dyDescent="0.2">
      <c r="A10" s="50" t="s">
        <v>52</v>
      </c>
      <c r="B10" s="50" t="s">
        <v>29</v>
      </c>
      <c r="C10" s="51">
        <v>710.77102664895574</v>
      </c>
      <c r="D10" s="51">
        <v>837.54403023347186</v>
      </c>
      <c r="E10" s="51">
        <v>1313.940657251529</v>
      </c>
      <c r="F10" s="51">
        <v>1773.6859898703005</v>
      </c>
      <c r="G10" s="51">
        <v>2051.1017633936499</v>
      </c>
      <c r="H10" s="51">
        <v>2255.3767023221735</v>
      </c>
    </row>
    <row r="11" spans="1:15" ht="20.100000000000001" customHeight="1" x14ac:dyDescent="0.2">
      <c r="A11" t="s">
        <v>52</v>
      </c>
      <c r="B11" t="s">
        <v>53</v>
      </c>
      <c r="C11" s="15">
        <v>1101.715749706138</v>
      </c>
      <c r="D11" s="15">
        <v>912.77380554466072</v>
      </c>
      <c r="E11" s="15">
        <v>968.68499569212872</v>
      </c>
      <c r="F11" s="15">
        <v>1442.3182903367924</v>
      </c>
      <c r="G11" s="15">
        <v>1941.2059162264777</v>
      </c>
      <c r="H11" s="15">
        <v>2270.1773221127551</v>
      </c>
    </row>
    <row r="12" spans="1:15" ht="20.100000000000001" customHeight="1" thickBot="1" x14ac:dyDescent="0.25">
      <c r="A12" s="52" t="s">
        <v>52</v>
      </c>
      <c r="B12" s="52" t="s">
        <v>54</v>
      </c>
      <c r="C12" s="53">
        <v>390.94472305718227</v>
      </c>
      <c r="D12" s="53">
        <v>75.22977531118886</v>
      </c>
      <c r="E12" s="53">
        <v>-345.25566155940032</v>
      </c>
      <c r="F12" s="53">
        <v>-331.36769953350813</v>
      </c>
      <c r="G12" s="53">
        <v>-109.89584716717218</v>
      </c>
      <c r="H12" s="53">
        <v>14.80061979058155</v>
      </c>
    </row>
    <row r="13" spans="1:15" ht="20.100000000000001" customHeight="1" x14ac:dyDescent="0.2">
      <c r="A13" t="s">
        <v>2</v>
      </c>
      <c r="B13"/>
      <c r="C13"/>
      <c r="D13"/>
      <c r="E13"/>
      <c r="F13"/>
      <c r="G13"/>
      <c r="H13"/>
      <c r="I13"/>
      <c r="J13"/>
      <c r="K13"/>
      <c r="L13"/>
      <c r="M13"/>
      <c r="N13"/>
      <c r="O13"/>
    </row>
    <row r="14" spans="1:15" ht="20.100000000000001" customHeight="1" x14ac:dyDescent="0.2">
      <c r="A14" t="s">
        <v>16</v>
      </c>
      <c r="B14"/>
      <c r="C14" s="63"/>
      <c r="D14"/>
      <c r="E14"/>
      <c r="F14"/>
      <c r="G14"/>
      <c r="H14"/>
      <c r="I14"/>
      <c r="J14"/>
      <c r="K14"/>
      <c r="L14"/>
      <c r="M14"/>
      <c r="N14"/>
      <c r="O14"/>
    </row>
    <row r="15" spans="1:15" ht="20.100000000000001" customHeight="1" x14ac:dyDescent="0.2">
      <c r="A15" t="s">
        <v>21</v>
      </c>
      <c r="B15"/>
      <c r="C15"/>
      <c r="D15"/>
      <c r="E15"/>
      <c r="F15"/>
      <c r="G15"/>
      <c r="H15"/>
      <c r="I15"/>
      <c r="J15"/>
      <c r="K15"/>
      <c r="L15"/>
      <c r="M15"/>
      <c r="N15"/>
      <c r="O15"/>
    </row>
    <row r="16" spans="1:15" ht="20.100000000000001" customHeight="1" x14ac:dyDescent="0.2">
      <c r="A16" t="s">
        <v>31</v>
      </c>
      <c r="B16"/>
      <c r="C16"/>
      <c r="D16"/>
      <c r="E16"/>
      <c r="F16"/>
      <c r="G16"/>
      <c r="H16"/>
      <c r="I16"/>
      <c r="J16"/>
      <c r="K16"/>
      <c r="L16"/>
      <c r="M16"/>
      <c r="N16"/>
      <c r="O16"/>
    </row>
    <row r="17" spans="1:15" ht="20.100000000000001" customHeight="1" x14ac:dyDescent="0.2">
      <c r="A17" t="s">
        <v>50</v>
      </c>
      <c r="B17"/>
      <c r="C17"/>
      <c r="D17"/>
      <c r="E17"/>
      <c r="F17"/>
      <c r="G17"/>
      <c r="H17"/>
      <c r="I17"/>
      <c r="J17"/>
      <c r="K17"/>
      <c r="L17"/>
      <c r="M17"/>
      <c r="N17"/>
      <c r="O17"/>
    </row>
    <row r="18" spans="1:15" ht="20.100000000000001" customHeight="1" x14ac:dyDescent="0.2">
      <c r="A18" s="2" t="s">
        <v>3</v>
      </c>
      <c r="B18"/>
      <c r="C18"/>
      <c r="D18"/>
      <c r="E18"/>
      <c r="F18"/>
      <c r="G18"/>
      <c r="H18"/>
      <c r="I18"/>
      <c r="J18"/>
      <c r="K18"/>
      <c r="L18"/>
      <c r="M18"/>
      <c r="N18"/>
      <c r="O18"/>
    </row>
    <row r="19" spans="1:15" ht="20.100000000000001" customHeight="1" x14ac:dyDescent="0.2">
      <c r="B19"/>
      <c r="C19"/>
      <c r="D19"/>
      <c r="E19"/>
      <c r="F19"/>
      <c r="G19"/>
      <c r="H19"/>
      <c r="I19"/>
      <c r="J19"/>
      <c r="K19"/>
      <c r="L19"/>
      <c r="M19"/>
      <c r="N19"/>
      <c r="O19"/>
    </row>
    <row r="20" spans="1:15" ht="20.100000000000001" customHeight="1" x14ac:dyDescent="0.2">
      <c r="B20"/>
      <c r="C20"/>
      <c r="D20"/>
      <c r="E20"/>
      <c r="F20"/>
      <c r="G20"/>
      <c r="H20"/>
      <c r="I20"/>
      <c r="J20"/>
      <c r="K20"/>
      <c r="L20"/>
      <c r="M20"/>
      <c r="N20"/>
      <c r="O20"/>
    </row>
    <row r="21" spans="1:15" ht="20.100000000000001" customHeight="1" x14ac:dyDescent="0.2">
      <c r="B21"/>
      <c r="C21"/>
      <c r="D21"/>
      <c r="E21"/>
      <c r="F21"/>
      <c r="G21"/>
      <c r="H21"/>
      <c r="I21"/>
      <c r="J21"/>
      <c r="K21"/>
      <c r="L21"/>
      <c r="M21"/>
      <c r="N21"/>
      <c r="O21"/>
    </row>
    <row r="22" spans="1:15" ht="20.100000000000001" customHeight="1" x14ac:dyDescent="0.2">
      <c r="B22"/>
      <c r="C22"/>
      <c r="D22"/>
      <c r="E22"/>
      <c r="F22"/>
      <c r="G22"/>
      <c r="H22"/>
      <c r="I22"/>
      <c r="J22"/>
      <c r="K22"/>
      <c r="L22"/>
      <c r="M22"/>
      <c r="N22"/>
      <c r="O22"/>
    </row>
    <row r="23" spans="1:15" ht="20.100000000000001" customHeight="1" x14ac:dyDescent="0.2">
      <c r="B23"/>
      <c r="C23"/>
      <c r="D23"/>
      <c r="E23"/>
      <c r="F23"/>
      <c r="G23"/>
      <c r="H23"/>
      <c r="I23"/>
      <c r="J23"/>
      <c r="K23"/>
      <c r="L23"/>
      <c r="M23"/>
      <c r="N23"/>
      <c r="O23"/>
    </row>
    <row r="24" spans="1:15" ht="20.100000000000001" customHeight="1" x14ac:dyDescent="0.2">
      <c r="A24" s="19"/>
      <c r="B24"/>
      <c r="C24"/>
      <c r="D24"/>
      <c r="E24"/>
      <c r="F24"/>
      <c r="G24"/>
      <c r="H24"/>
      <c r="I24"/>
      <c r="J24"/>
      <c r="K24"/>
      <c r="L24"/>
      <c r="M24"/>
      <c r="N24"/>
      <c r="O24"/>
    </row>
    <row r="25" spans="1:15" ht="20.100000000000001" customHeight="1" x14ac:dyDescent="0.2">
      <c r="A25" s="20"/>
      <c r="B25"/>
      <c r="C25"/>
      <c r="D25"/>
      <c r="E25"/>
      <c r="F25"/>
      <c r="G25"/>
      <c r="H25"/>
      <c r="I25"/>
      <c r="J25"/>
      <c r="K25"/>
      <c r="L25"/>
      <c r="M25"/>
      <c r="N25"/>
      <c r="O25"/>
    </row>
    <row r="26" spans="1:15" ht="20.100000000000001" customHeight="1" x14ac:dyDescent="0.2">
      <c r="B26"/>
      <c r="C26"/>
      <c r="D26"/>
      <c r="E26"/>
      <c r="F26"/>
      <c r="G26"/>
      <c r="H26"/>
      <c r="I26"/>
      <c r="J26"/>
      <c r="K26"/>
      <c r="L26"/>
      <c r="M26"/>
      <c r="N26"/>
      <c r="O26"/>
    </row>
  </sheetData>
  <phoneticPr fontId="10" type="noConversion"/>
  <hyperlinks>
    <hyperlink ref="A18" location="'Table of Contents'!A1" display="Return to Contents" xr:uid="{AC32B4DA-E49B-4E2C-B452-BA8FDFF4F93A}"/>
  </hyperlinks>
  <pageMargins left="0.7" right="0.7" top="0.75" bottom="0.75" header="0.3" footer="0.3"/>
  <pageSetup paperSize="9" orientation="portrait" r:id="rId1"/>
  <tableParts count="1">
    <tablePart r:id="rId2"/>
  </tablePart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A55130306</value>
    </field>
    <field name="Objective-Title">
      <value order="0">Jan 2026 - SEFF - Publication - Chapter 4 - Tax - Figures</value>
    </field>
    <field name="Objective-Description">
      <value order="0"/>
    </field>
    <field name="Objective-CreationStamp">
      <value order="0">2026-01-13T10:07:27Z</value>
    </field>
    <field name="Objective-IsApproved">
      <value order="0">false</value>
    </field>
    <field name="Objective-IsPublished">
      <value order="0">true</value>
    </field>
    <field name="Objective-DatePublished">
      <value order="0">2026-01-13T11:52:09Z</value>
    </field>
    <field name="Objective-ModificationStamp">
      <value order="0">2026-01-13T11:52:09Z</value>
    </field>
    <field name="Objective-Owner">
      <value order="0">Avila, Victoria V (U440195)</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Published</value>
    </field>
    <field name="Objective-VersionId">
      <value order="0">vA83564728</value>
    </field>
    <field name="Objective-Version">
      <value order="0">3.0</value>
    </field>
    <field name="Objective-VersionNumber">
      <value order="0">3</value>
    </field>
    <field name="Objective-VersionComment">
      <value order="0">charts to images</value>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2.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2.xml><?xml version="1.0" encoding="utf-8"?>
<ds:datastoreItem xmlns:ds="http://schemas.openxmlformats.org/officeDocument/2006/customXml" ds:itemID="{3006C117-6890-4EE2-8E89-A5241204BC50}">
  <ds:schemaRefs>
    <ds:schemaRef ds:uri="http://schemas.microsoft.com/office/2006/metadata/properties"/>
    <ds:schemaRef ds:uri="96d0022d-0bc1-46ef-ad33-c01cb030b1f7"/>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b17732f7-493e-486b-96da-852f641667d4"/>
    <ds:schemaRef ds:uri="http://purl.org/dc/dcmitype/"/>
    <ds:schemaRef ds:uri="http://purl.org/dc/elements/1.1/"/>
  </ds:schemaRefs>
</ds:datastoreItem>
</file>

<file path=customXml/itemProps3.xml><?xml version="1.0" encoding="utf-8"?>
<ds:datastoreItem xmlns:ds="http://schemas.openxmlformats.org/officeDocument/2006/customXml" ds:itemID="{2D1F175E-BF31-44A2-A953-B2CD885C50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A3F350-3295-407D-B598-33CA1866C7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of Contents</vt:lpstr>
      <vt:lpstr>Overview</vt:lpstr>
      <vt:lpstr>Figure 4.1</vt:lpstr>
      <vt:lpstr>Figure 4.2</vt:lpstr>
      <vt:lpstr>Figure 4.3</vt:lpstr>
      <vt:lpstr>Tax forecasts</vt:lpstr>
      <vt:lpstr>Figure 4.4</vt:lpstr>
      <vt:lpstr>Figure 4.5</vt:lpstr>
      <vt:lpstr>Figure 4.6</vt:lpstr>
      <vt:lpstr>Figure 4.7</vt:lpstr>
      <vt:lpstr>Figure 4.8</vt:lpstr>
      <vt:lpstr>Figure 4.9</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January 2026 - Chapter 4 - Tax - Figures</dc:title>
  <dc:subject/>
  <dc:creator>U445289</dc:creator>
  <cp:keywords/>
  <dc:description/>
  <cp:lastModifiedBy>Victoria Avila</cp:lastModifiedBy>
  <cp:revision/>
  <dcterms:created xsi:type="dcterms:W3CDTF">2020-04-02T13:20:57Z</dcterms:created>
  <dcterms:modified xsi:type="dcterms:W3CDTF">2026-01-13T11:51:39Z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A55130306</vt:lpwstr>
  </property>
  <property fmtid="{D5CDD505-2E9C-101B-9397-08002B2CF9AE}" pid="4" name="Objective-Title">
    <vt:lpwstr>Jan 2026 - SEFF - Publication - Chapter 4 - Tax - Figures</vt:lpwstr>
  </property>
  <property fmtid="{D5CDD505-2E9C-101B-9397-08002B2CF9AE}" pid="5" name="Objective-Description">
    <vt:lpwstr/>
  </property>
  <property fmtid="{D5CDD505-2E9C-101B-9397-08002B2CF9AE}" pid="6" name="Objective-CreationStamp">
    <vt:filetime>2026-01-13T10:07:27Z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2026-01-13T11:52:09Z</vt:filetime>
  </property>
  <property fmtid="{D5CDD505-2E9C-101B-9397-08002B2CF9AE}" pid="10" name="Objective-ModificationStamp">
    <vt:filetime>2026-01-13T11:52:09Z</vt:filetime>
  </property>
  <property fmtid="{D5CDD505-2E9C-101B-9397-08002B2CF9AE}" pid="11" name="Objective-Owner">
    <vt:lpwstr>Avila, Victoria V (U440195)</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Published</vt:lpwstr>
  </property>
  <property fmtid="{D5CDD505-2E9C-101B-9397-08002B2CF9AE}" pid="15" name="Objective-VersionId">
    <vt:lpwstr>vA83564728</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charts to images</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