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u440195\Objective\Objects\"/>
    </mc:Choice>
  </mc:AlternateContent>
  <xr:revisionPtr revIDLastSave="0" documentId="13_ncr:1_{803AFD13-7DF4-4F63-A123-75CFBDD33D66}" xr6:coauthVersionLast="47" xr6:coauthVersionMax="47" xr10:uidLastSave="{00000000-0000-0000-0000-000000000000}"/>
  <bookViews>
    <workbookView xWindow="28680" yWindow="2580" windowWidth="24240" windowHeight="13020" tabRatio="895" xr2:uid="{00000000-000D-0000-FFFF-FFFF00000000}"/>
  </bookViews>
  <sheets>
    <sheet name="Table of Contents" sheetId="2" r:id="rId1"/>
    <sheet name="Figure S2.1" sheetId="90" r:id="rId2"/>
    <sheet name="Figure S2.2" sheetId="96" r:id="rId3"/>
    <sheet name="Figure S2.3" sheetId="102" r:id="rId4"/>
    <sheet name="Figure S2.5" sheetId="73" r:id="rId5"/>
    <sheet name="Figure S2.4" sheetId="95" r:id="rId6"/>
    <sheet name="Figure S2.6" sheetId="94" r:id="rId7"/>
    <sheet name="Figure S2.7" sheetId="87" r:id="rId8"/>
    <sheet name="Figure S2.8" sheetId="92" r:id="rId9"/>
    <sheet name="Figure S2.9" sheetId="97" r:id="rId10"/>
    <sheet name="Figure S2.10" sheetId="85" r:id="rId11"/>
    <sheet name="Figure S2.11" sheetId="100" r:id="rId12"/>
    <sheet name="Figure S2.12" sheetId="101" r:id="rId13"/>
    <sheet name="Figure S2.13" sheetId="103" r:id="rId14"/>
  </sheets>
  <definedNames>
    <definedName name="_AMO_SingleObject__ROM_F0.SEC2.Print_1.SEC1.BDY.Data_Set_SFC_DETERMINANTS_BUD2021_FER" hidden="1">#REF!</definedName>
    <definedName name="_AMO_SingleObject__ROM_F0.SEC2.Print_1.SEC1.HDR.TXT1" hidden="1">#REF!</definedName>
    <definedName name="_AMO_SingleObject__ROM_F0.SEC2.Print_10.SEC1.BDY.Data_Set_SFC_RATES_BANDS_PC_BUD20_R4" hidden="1">#REF!</definedName>
    <definedName name="_AMO_SingleObject__ROM_F0.SEC2.Print_10.SEC1.HDR.TXT1" hidden="1">#REF!</definedName>
    <definedName name="_AMO_SingleObject__ROM_F0.SEC2.Print_11.SEC1.BDY.Data_Set_SFC_RATES_BANDS_BL_BUD20_R4" hidden="1">#REF!</definedName>
    <definedName name="_AMO_SingleObject__ROM_F0.SEC2.Print_11.SEC1.HDR.TXT1" hidden="1">#REF!</definedName>
    <definedName name="_AMO_SingleObject__ROM_F0.SEC2.Print_12.SEC1.BDY.Data_Set_SFC_RATES_BANDS_PC_BUD20_R4" hidden="1">#REF!</definedName>
    <definedName name="_AMO_SingleObject__ROM_F0.SEC2.Print_12.SEC1.HDR.TXT1" hidden="1">#REF!</definedName>
    <definedName name="_AMO_SingleObject__ROM_F0.SEC2.Print_13.SEC1.BDY.Data_Set_SFC_RATES_BANDS_BL_BUD20_R4" hidden="1">#REF!</definedName>
    <definedName name="_AMO_SingleObject__ROM_F0.SEC2.Print_13.SEC1.HDR.TXT1" hidden="1">#REF!</definedName>
    <definedName name="_AMO_SingleObject__ROM_F0.SEC2.Print_14.SEC1.BDY.Data_Set_SFC_RATES_BANDS_PC_BUD20_R4" hidden="1">#REF!</definedName>
    <definedName name="_AMO_SingleObject__ROM_F0.SEC2.Print_14.SEC1.HDR.TXT1" hidden="1">#REF!</definedName>
    <definedName name="_AMO_SingleObject__ROM_F0.SEC2.Print_2.SEC1.BDY.Data_Set_SFC_RATES_BANDS_BL_BUD20_R4" hidden="1">#REF!</definedName>
    <definedName name="_AMO_SingleObject__ROM_F0.SEC2.Print_2.SEC1.HDR.TXT1" hidden="1">#REF!</definedName>
    <definedName name="_AMO_SingleObject__ROM_F0.SEC2.Print_3.SEC1.BDY.Data_Set_SFC_RATES_BANDS_PC_BUD20_R4" hidden="1">#REF!</definedName>
    <definedName name="_AMO_SingleObject__ROM_F0.SEC2.Print_3.SEC1.HDR.TXT1" hidden="1">#REF!</definedName>
    <definedName name="_AMO_SingleObject__ROM_F0.SEC2.Print_4.SEC1.BDY.Data_Set_SFC_BEHAVIOURAL_PARAMETERS_BUD20_R4" hidden="1">#REF!</definedName>
    <definedName name="_AMO_SingleObject__ROM_F0.SEC2.Print_4.SEC1.HDR.TXT1" hidden="1">#REF!</definedName>
    <definedName name="_AMO_SingleObject__ROM_F0.SEC2.Print_5.SEC1.BDY.Data_Set_SFC_RATES_BANDS_BL_BUD20_R4" hidden="1">#REF!</definedName>
    <definedName name="_AMO_SingleObject__ROM_F0.SEC2.Print_5.SEC1.HDR.TXT1" hidden="1">#REF!</definedName>
    <definedName name="_AMO_SingleObject__ROM_F0.SEC2.Print_6.SEC1.BDY.Data_Set_SFC_RATES_BANDS_PC_BUD20_R4" hidden="1">#REF!</definedName>
    <definedName name="_AMO_SingleObject__ROM_F0.SEC2.Print_6.SEC1.HDR.TXT1" hidden="1">#REF!</definedName>
    <definedName name="_AMO_SingleObject__ROM_F0.SEC2.Print_7.SEC1.BDY.Data_Set_SFC_RATES_BANDS_BL_BUD20_R4" hidden="1">#REF!</definedName>
    <definedName name="_AMO_SingleObject__ROM_F0.SEC2.Print_7.SEC1.HDR.TXT1" hidden="1">#REF!</definedName>
    <definedName name="_AMO_SingleObject__ROM_F0.SEC2.Print_8.SEC1.BDY.Data_Set_SFC_RATES_BANDS_PC_BUD20_R4" hidden="1">#REF!</definedName>
    <definedName name="_AMO_SingleObject__ROM_F0.SEC2.Print_8.SEC1.HDR.TXT1" hidden="1">#REF!</definedName>
    <definedName name="_AMO_SingleObject__ROM_F0.SEC2.Print_9.SEC1.BDY.Data_Set_SFC_RATES_BANDS_BL_BUD20_R4" hidden="1">#REF!</definedName>
    <definedName name="_AMO_SingleObject__ROM_F0.SEC2.Print_9.SEC1.HDR.TXT1" hidden="1">#REF!</definedName>
    <definedName name="_AMO_SingleObject__ROM_F0.SEC2.Tabulate_1.SEC1.BDY.Cross_tabular_summary_report_Table_1" hidden="1">#REF!</definedName>
    <definedName name="_AMO_SingleObject__ROM_F0.SEC2.Tabulate_1.SEC1.HDR.TXT1" hidden="1">#REF!</definedName>
    <definedName name="_AMO_SingleObject__ROM_F0.SEC2.Tabulate_10.SEC1.BDY.Cross_tabular_summary_report_Table_1" hidden="1">#REF!</definedName>
    <definedName name="_AMO_SingleObject__ROM_F0.SEC2.Tabulate_10.SEC1.HDR.TXT1" hidden="1">#REF!</definedName>
    <definedName name="_AMO_SingleObject__ROM_F0.SEC2.Tabulate_11.SEC1.BDY.Cross_tabular_summary_report_Table_1" hidden="1">#REF!</definedName>
    <definedName name="_AMO_SingleObject__ROM_F0.SEC2.Tabulate_11.SEC1.HDR.TXT1" hidden="1">#REF!</definedName>
    <definedName name="_AMO_SingleObject__ROM_F0.SEC2.Tabulate_12.SEC1.BDY.Cross_tabular_summary_report_Table_1" hidden="1">#REF!</definedName>
    <definedName name="_AMO_SingleObject__ROM_F0.SEC2.Tabulate_12.SEC1.HDR.TXT1" hidden="1">#REF!</definedName>
    <definedName name="_AMO_SingleObject__ROM_F0.SEC2.Tabulate_13.SEC1.BDY.Cross_tabular_summary_report_Table_1" hidden="1">#REF!</definedName>
    <definedName name="_AMO_SingleObject__ROM_F0.SEC2.Tabulate_13.SEC1.HDR.TXT1" hidden="1">#REF!</definedName>
    <definedName name="_AMO_SingleObject__ROM_F0.SEC2.Tabulate_14.SEC1.BDY.Cross_tabular_summary_report_Table_1" hidden="1">#REF!</definedName>
    <definedName name="_AMO_SingleObject__ROM_F0.SEC2.Tabulate_14.SEC1.HDR.TXT1" hidden="1">#REF!</definedName>
    <definedName name="_AMO_SingleObject__ROM_F0.SEC2.Tabulate_15.SEC1.BDY.Cross_tabular_summary_report_Table_1" hidden="1">#REF!</definedName>
    <definedName name="_AMO_SingleObject__ROM_F0.SEC2.Tabulate_15.SEC1.HDR.TXT1" hidden="1">#REF!</definedName>
    <definedName name="_AMO_SingleObject__ROM_F0.SEC2.Tabulate_16.SEC1.BDY.Cross_tabular_summary_report_Table_1" hidden="1">#REF!</definedName>
    <definedName name="_AMO_SingleObject__ROM_F0.SEC2.Tabulate_16.SEC1.HDR.TXT1" hidden="1">#REF!</definedName>
    <definedName name="_AMO_SingleObject__ROM_F0.SEC2.Tabulate_17.SEC1.BDY.Cross_tabular_summary_report_Table_1" hidden="1">#REF!</definedName>
    <definedName name="_AMO_SingleObject__ROM_F0.SEC2.Tabulate_17.SEC1.HDR.TXT1" hidden="1">#REF!</definedName>
    <definedName name="_AMO_SingleObject__ROM_F0.SEC2.Tabulate_18.SEC1.BDY.Cross_tabular_summary_report_Table_1" hidden="1">#REF!</definedName>
    <definedName name="_AMO_SingleObject__ROM_F0.SEC2.Tabulate_18.SEC1.HDR.TXT1" hidden="1">#REF!</definedName>
    <definedName name="_AMO_SingleObject__ROM_F0.SEC2.Tabulate_19.SEC1.BDY.Cross_tabular_summary_report_Table_1" hidden="1">#REF!</definedName>
    <definedName name="_AMO_SingleObject__ROM_F0.SEC2.Tabulate_19.SEC1.HDR.TXT1" hidden="1">#REF!</definedName>
    <definedName name="_AMO_SingleObject__ROM_F0.SEC2.Tabulate_2.SEC1.BDY.Cross_tabular_summary_report_Table_1" hidden="1">#REF!</definedName>
    <definedName name="_AMO_SingleObject__ROM_F0.SEC2.Tabulate_2.SEC1.HDR.TXT1" hidden="1">#REF!</definedName>
    <definedName name="_AMO_SingleObject__ROM_F0.SEC2.Tabulate_20.SEC1.BDY.Cross_tabular_summary_report_Table_1" hidden="1">#REF!</definedName>
    <definedName name="_AMO_SingleObject__ROM_F0.SEC2.Tabulate_20.SEC1.HDR.TXT1" hidden="1">#REF!</definedName>
    <definedName name="_AMO_SingleObject__ROM_F0.SEC2.Tabulate_21.SEC1.BDY.Cross_tabular_summary_report_Table_1" hidden="1">#REF!</definedName>
    <definedName name="_AMO_SingleObject__ROM_F0.SEC2.Tabulate_21.SEC1.HDR.TXT1" hidden="1">#REF!</definedName>
    <definedName name="_AMO_SingleObject__ROM_F0.SEC2.Tabulate_22.SEC1.BDY.Cross_tabular_summary_report_Table_1" hidden="1">#REF!</definedName>
    <definedName name="_AMO_SingleObject__ROM_F0.SEC2.Tabulate_22.SEC1.HDR.TXT1" hidden="1">#REF!</definedName>
    <definedName name="_AMO_SingleObject__ROM_F0.SEC2.Tabulate_23.SEC1.BDY.Cross_tabular_summary_report_Table_1" hidden="1">#REF!</definedName>
    <definedName name="_AMO_SingleObject__ROM_F0.SEC2.Tabulate_23.SEC1.HDR.TXT1" hidden="1">#REF!</definedName>
    <definedName name="_AMO_SingleObject__ROM_F0.SEC2.Tabulate_24.SEC1.BDY.Cross_tabular_summary_report_Table_1" hidden="1">#REF!</definedName>
    <definedName name="_AMO_SingleObject__ROM_F0.SEC2.Tabulate_24.SEC1.HDR.TXT1" hidden="1">#REF!</definedName>
    <definedName name="_AMO_SingleObject__ROM_F0.SEC2.Tabulate_25.SEC1.BDY.Cross_tabular_summary_report_Table_1" hidden="1">#REF!</definedName>
    <definedName name="_AMO_SingleObject__ROM_F0.SEC2.Tabulate_25.SEC1.HDR.TXT1" hidden="1">#REF!</definedName>
    <definedName name="_AMO_SingleObject__ROM_F0.SEC2.Tabulate_26.SEC1.BDY.Cross_tabular_summary_report_Table_1" hidden="1">#REF!</definedName>
    <definedName name="_AMO_SingleObject__ROM_F0.SEC2.Tabulate_26.SEC1.HDR.TXT1" hidden="1">#REF!</definedName>
    <definedName name="_AMO_SingleObject__ROM_F0.SEC2.Tabulate_27.SEC1.BDY.Cross_tabular_summary_report_Table_1" hidden="1">#REF!</definedName>
    <definedName name="_AMO_SingleObject__ROM_F0.SEC2.Tabulate_27.SEC1.HDR.TXT1" hidden="1">#REF!</definedName>
    <definedName name="_AMO_SingleObject__ROM_F0.SEC2.Tabulate_28.SEC1.BDY.Cross_tabular_summary_report_Table_1" hidden="1">#REF!</definedName>
    <definedName name="_AMO_SingleObject__ROM_F0.SEC2.Tabulate_28.SEC1.HDR.TXT1" hidden="1">#REF!</definedName>
    <definedName name="_AMO_SingleObject__ROM_F0.SEC2.Tabulate_29.SEC1.BDY.Cross_tabular_summary_report_Table_1" hidden="1">#REF!</definedName>
    <definedName name="_AMO_SingleObject__ROM_F0.SEC2.Tabulate_29.SEC1.HDR.TXT1" hidden="1">#REF!</definedName>
    <definedName name="_AMO_SingleObject__ROM_F0.SEC2.Tabulate_3.SEC1.BDY.Cross_tabular_summary_report_Table_1" hidden="1">#REF!</definedName>
    <definedName name="_AMO_SingleObject__ROM_F0.SEC2.Tabulate_3.SEC1.HDR.TXT1" hidden="1">#REF!</definedName>
    <definedName name="_AMO_SingleObject__ROM_F0.SEC2.Tabulate_30.SEC1.BDY.Cross_tabular_summary_report_Table_1" hidden="1">#REF!</definedName>
    <definedName name="_AMO_SingleObject__ROM_F0.SEC2.Tabulate_30.SEC1.HDR.TXT1" hidden="1">#REF!</definedName>
    <definedName name="_AMO_SingleObject__ROM_F0.SEC2.Tabulate_31.SEC1.BDY.Cross_tabular_summary_report_Table_1" hidden="1">#REF!</definedName>
    <definedName name="_AMO_SingleObject__ROM_F0.SEC2.Tabulate_31.SEC1.HDR.TXT1" hidden="1">#REF!</definedName>
    <definedName name="_AMO_SingleObject__ROM_F0.SEC2.Tabulate_32.SEC1.BDY.Cross_tabular_summary_report_Table_1" hidden="1">#REF!</definedName>
    <definedName name="_AMO_SingleObject__ROM_F0.SEC2.Tabulate_32.SEC1.HDR.TXT1" hidden="1">#REF!</definedName>
    <definedName name="_AMO_SingleObject__ROM_F0.SEC2.Tabulate_33.SEC1.BDY.Cross_tabular_summary_report_Table_1" hidden="1">#REF!</definedName>
    <definedName name="_AMO_SingleObject__ROM_F0.SEC2.Tabulate_33.SEC1.HDR.TXT1" hidden="1">#REF!</definedName>
    <definedName name="_AMO_SingleObject__ROM_F0.SEC2.Tabulate_34.SEC1.BDY.Cross_tabular_summary_report_Table_1" hidden="1">#REF!</definedName>
    <definedName name="_AMO_SingleObject__ROM_F0.SEC2.Tabulate_34.SEC1.HDR.TXT1" hidden="1">#REF!</definedName>
    <definedName name="_AMO_SingleObject__ROM_F0.SEC2.Tabulate_35.SEC1.BDY.Cross_tabular_summary_report_Table_1" hidden="1">#REF!</definedName>
    <definedName name="_AMO_SingleObject__ROM_F0.SEC2.Tabulate_35.SEC1.HDR.TXT1" hidden="1">#REF!</definedName>
    <definedName name="_AMO_SingleObject__ROM_F0.SEC2.Tabulate_36.SEC1.BDY.Cross_tabular_summary_report_Table_1" hidden="1">#REF!</definedName>
    <definedName name="_AMO_SingleObject__ROM_F0.SEC2.Tabulate_36.SEC1.HDR.TXT1" hidden="1">#REF!</definedName>
    <definedName name="_AMO_SingleObject__ROM_F0.SEC2.Tabulate_4.SEC1.BDY.Cross_tabular_summary_report_Table_1" hidden="1">#REF!</definedName>
    <definedName name="_AMO_SingleObject__ROM_F0.SEC2.Tabulate_4.SEC1.HDR.TXT1" hidden="1">#REF!</definedName>
    <definedName name="_AMO_SingleObject__ROM_F0.SEC2.Tabulate_5.SEC1.BDY.Cross_tabular_summary_report_Table_1" hidden="1">#REF!</definedName>
    <definedName name="_AMO_SingleObject__ROM_F0.SEC2.Tabulate_5.SEC1.HDR.TXT1" hidden="1">#REF!</definedName>
    <definedName name="_AMO_SingleObject__ROM_F0.SEC2.Tabulate_6.SEC1.BDY.Cross_tabular_summary_report_Table_1" hidden="1">#REF!</definedName>
    <definedName name="_AMO_SingleObject__ROM_F0.SEC2.Tabulate_6.SEC1.HDR.TXT1" hidden="1">#REF!</definedName>
    <definedName name="_AMO_SingleObject__ROM_F0.SEC2.Tabulate_7.SEC1.BDY.Cross_tabular_summary_report_Table_1" hidden="1">#REF!</definedName>
    <definedName name="_AMO_SingleObject__ROM_F0.SEC2.Tabulate_7.SEC1.HDR.TXT1" hidden="1">#REF!</definedName>
    <definedName name="_AMO_SingleObject__ROM_F0.SEC2.Tabulate_8.SEC1.BDY.Cross_tabular_summary_report_Table_1" hidden="1">#REF!</definedName>
    <definedName name="_AMO_SingleObject__ROM_F0.SEC2.Tabulate_8.SEC1.HDR.TXT1" hidden="1">#REF!</definedName>
    <definedName name="_AMO_SingleObject__ROM_F0.SEC2.Tabulate_9.SEC1.BDY.Cross_tabular_summary_report_Table_1" hidden="1">#REF!</definedName>
    <definedName name="_AMO_SingleObject__ROM_F0.SEC2.Tabulate_9.SEC1.HDR.TXT1" hidden="1">#REF!</definedName>
    <definedName name="adfarg" hidden="1">#REF!</definedName>
    <definedName name="asd" hidden="1">#REF!</definedName>
    <definedName name="asdge" hidden="1">#REF!</definedName>
    <definedName name="ewhwthtweh" hidden="1">#REF!</definedName>
    <definedName name="ewthtehwth" hidden="1">#REF!</definedName>
    <definedName name="grwiogh" hidden="1">#REF!</definedName>
    <definedName name="hthwrth" hidden="1">#REF!</definedName>
    <definedName name="New_Object" hidden="1">#REF!</definedName>
    <definedName name="Object" hidden="1">#REF!</definedName>
    <definedName name="vwtbtbt" hidden="1">#REF!</definedName>
    <definedName name="wehwth" hidden="1">#REF!</definedName>
    <definedName name="wgtgytnynyrwn" hidden="1">#REF!</definedName>
    <definedName name="whthtehwe" hidden="1">#REF!</definedName>
    <definedName name="wrnrgtt" hidden="1">#REF!</definedName>
    <definedName name="wtejwthtg" hidden="1">#REF!</definedName>
    <definedName name="wtjwgtwvtjwtj" hidden="1">#REF!</definedName>
    <definedName name="wtjwjtwg" hidden="1">#REF!</definedName>
    <definedName name="wvwr"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2" l="1"/>
  <c r="A5" i="2" l="1"/>
  <c r="A4" i="2"/>
  <c r="A6" i="2"/>
  <c r="A3" i="2"/>
  <c r="A14" i="2" l="1"/>
  <c r="A13" i="2"/>
  <c r="A12" i="2"/>
  <c r="A11" i="2"/>
  <c r="A10" i="2"/>
  <c r="A9" i="2"/>
  <c r="A8" i="2"/>
  <c r="A7" i="2"/>
  <c r="AC24" i="94" l="1"/>
  <c r="AB24" i="94"/>
  <c r="AA24" i="94"/>
  <c r="AD24" i="94"/>
  <c r="C11" i="73" l="1"/>
  <c r="D11" i="73"/>
  <c r="E11" i="73"/>
  <c r="F11" i="73"/>
  <c r="G11" i="73"/>
  <c r="B11" i="73"/>
  <c r="B11" i="95" l="1"/>
  <c r="L4" i="94" l="1"/>
</calcChain>
</file>

<file path=xl/sharedStrings.xml><?xml version="1.0" encoding="utf-8"?>
<sst xmlns="http://schemas.openxmlformats.org/spreadsheetml/2006/main" count="434" uniqueCount="209">
  <si>
    <t>Scotland’s Economic and Fiscal Forecasts - January 2026 - Chapter 2 - Fiscal overview - Supplementary figures</t>
  </si>
  <si>
    <t>Table of Contents</t>
  </si>
  <si>
    <t>Figure S2.1: Detailed resource funding outlook</t>
  </si>
  <si>
    <t>This worksheet contains one table. The table begins in cell A3. Notes are located below the table and begin in cell A21.</t>
  </si>
  <si>
    <t>Source of funding (£ million)</t>
  </si>
  <si>
    <t>2025-26
latest position</t>
  </si>
  <si>
    <t>2026-27</t>
  </si>
  <si>
    <t>2027-28</t>
  </si>
  <si>
    <t>2028-29</t>
  </si>
  <si>
    <t>2029-30</t>
  </si>
  <si>
    <t>2030-31</t>
  </si>
  <si>
    <t>Block Grant</t>
  </si>
  <si>
    <t>blank</t>
  </si>
  <si>
    <t>Barnett baseline [1]</t>
  </si>
  <si>
    <t>Barnett consequentials [2]</t>
  </si>
  <si>
    <t>Fiscal framework funding</t>
  </si>
  <si>
    <t>Forecast devolved revenues [3]</t>
  </si>
  <si>
    <t>Tax and non-tax BGAs</t>
  </si>
  <si>
    <t>Social security BGAs</t>
  </si>
  <si>
    <t>Adjustment for forecast error, of which:</t>
  </si>
  <si>
    <t>Reconciliations</t>
  </si>
  <si>
    <t>Borrowing [4]</t>
  </si>
  <si>
    <t>Scotland Reserve drawdown</t>
  </si>
  <si>
    <t>Other sources</t>
  </si>
  <si>
    <t>Other funding [5]</t>
  </si>
  <si>
    <t>Non-Domestic Rates (NDR) distributable amount [6]</t>
  </si>
  <si>
    <t>Less: resource borrowing costs [7]</t>
  </si>
  <si>
    <t>Less: capital borrowing costs [7]</t>
  </si>
  <si>
    <t xml:space="preserve">Source: </t>
  </si>
  <si>
    <t>Scottish Fiscal Commission,</t>
  </si>
  <si>
    <t>Scottish Government.</t>
  </si>
  <si>
    <t>[1] For 2025-26, as set in the UK Autumn Budget 2024 and the UK Spending Review 2025. For 2026-27 until 2028-29, as set out in Phase 2 of the UK Government's Spending Review 2025 and including all consequentials from the UK Autumn Budget in November 2025. For 2029-30 onwards the Scottish Government assumption is that the Block Grant will grow in real terms plus 0.2 per cent each year. For all years this includes a £350million reduction to account for the reclassification of Police and Fire Pensions.</t>
  </si>
  <si>
    <t>[2] These include £24 million of consequentials from the Spring Statement 2025, £339 million for the rise in National Insurance Contributions, and £117 million for other reasons confirmed in the 2025-26 Main Estimates, and £9 million from Phase 2 of the UK Governement Spending Review 2025. There is then a deduction of £9 million for erroneously having double-counted Budget Cover Transfers as part of Barnett. Following the UK Autumn Budget 2025 a £45 million additional consequential consisting of £39 million in health consequentials, £4 million in education and £2 million in other consequentials.</t>
  </si>
  <si>
    <t>[3] Forecast devolved revenues include an estimated £25 million from Fines, Forfeitures, and Fixed Penalties (FFFPs). This is forecast by the Scottish Government.</t>
  </si>
  <si>
    <t>[4] Based on the stated Scottish Government policy to borrow to offset in full, where possible, the adverse impact of negative forecast variance. Scottish Government (2024) Scottish Budget 2025 to 2026: Scottish Government borrowing.</t>
  </si>
  <si>
    <t xml:space="preserve">[5] In 2026-27 of the £248 million 'other' funding, £198 million consists of the Scottish share of the UK-levied Migrant Surcharge, £50 million for the Crown Estate Scotland funding, £5 million for the King's and Lord Treasurer's Remembrancer and a minus £5 million for other sources. Detail in Figure S2.2. </t>
  </si>
  <si>
    <t xml:space="preserve">[6] As set by the Scottish Government until 2028-29. From 2029-30 onwards, we assume the distributable amount equals the forecast contributable amount. </t>
  </si>
  <si>
    <t xml:space="preserve">[7] Forecast borrowing costs are based on actual borrowing up to 2025-26, and planned borrowing from 2026-27 onwards. For 2025-26 the interest rate is based on financial market expectations plus 0.25 percentage points. Future interest rates are based on financial market expectations plus 0.5 percentage points for prudency based on the approach usually taken by the Scottish Government. </t>
  </si>
  <si>
    <t>Return to Table of Contents</t>
  </si>
  <si>
    <t>Figure S2.2: Detailed 'Other' resource funding, 2025-26 to 2030-31</t>
  </si>
  <si>
    <t>This worksheet contains one table. The table begins in cell A3. Notes are located below the table and begin in cell A11.</t>
  </si>
  <si>
    <t>Funding source (£ million)</t>
  </si>
  <si>
    <t>2025-26</t>
  </si>
  <si>
    <t>BCTs and MOGs [1]</t>
  </si>
  <si>
    <t>Migrant Surcharge</t>
  </si>
  <si>
    <t>King’s and Lord Treasurer’s Remembrancer (KLTR)</t>
  </si>
  <si>
    <t>Resource to Capital switch [2]</t>
  </si>
  <si>
    <t>Crown Estate income</t>
  </si>
  <si>
    <t xml:space="preserve">Other </t>
  </si>
  <si>
    <t>Total resource other funding</t>
  </si>
  <si>
    <t>Source:</t>
  </si>
  <si>
    <t>[1] BCTs stands for Budget Cover Transfers and MOGs for Machinery of Government transfers. For more information about these concepts, see Annex A of Spending Trends in the 2024-25 Scottish Budget.</t>
  </si>
  <si>
    <t>[2]  The Scottish Government plans to switch £132 million of resource funding to capital in 2028 29.</t>
  </si>
  <si>
    <t>Figure S2.3: Changes to resource spending for 2025-26 since June 2025</t>
  </si>
  <si>
    <t xml:space="preserve">This worksheet contains one table.  The table begins in cell A3. Notes are located below the table and begin in cell A19. </t>
  </si>
  <si>
    <t>Explanation of change</t>
  </si>
  <si>
    <t>Spending Review settlement</t>
  </si>
  <si>
    <t>Set at Phase 1 of the SR 2025 alongside the UK Budget 2024</t>
  </si>
  <si>
    <t>Police and Fire Pensions reclassification</t>
  </si>
  <si>
    <t>The Scottish Government's police and fire pensions balancing payments have been reclassified from Departmental Expenditure Limit to annually managed expenditure. This change was announced in the UK Autumn Budget 2025.</t>
  </si>
  <si>
    <t>Barnett consequentials</t>
  </si>
  <si>
    <t>Following the UK Autumn Budget 2025 a £45 million additional consequential consisting of £39 million in health consequentials, £4 million for education and £2 million in other consequentials.</t>
  </si>
  <si>
    <t>Forecast Scottish devolved revenues</t>
  </si>
  <si>
    <t>Change from our most recent forecasts. Small change because the IT forecast is not revisited until final outturn data is available. The change is made up of negative £15 million from LBTT and £12 million from SLfT</t>
  </si>
  <si>
    <t>Negative £49 million change based on the latest OBR forecast (Nov 2025). Small change because the Income Tax BGA is not revisited until final outturn is available. Relative to the OBR’s spring 2025 forecasts, which provided an indicative position for the BGAs of fully devolved taxes, but had not affected the funding position</t>
  </si>
  <si>
    <t>£77 million change based on the latest OBR forecast (Nov 2025).</t>
  </si>
  <si>
    <t>Past forecast error, of which:</t>
  </si>
  <si>
    <t>Amount was determined before setting the budget based on outturn data so no in-year changes</t>
  </si>
  <si>
    <t>Resource borrowing</t>
  </si>
  <si>
    <t>Blank</t>
  </si>
  <si>
    <t>Additional £10 million drawdown from Scotland Reserve.</t>
  </si>
  <si>
    <t>Other funding, of which:</t>
  </si>
  <si>
    <t>Negative £13 million change to Scottish share of the UK-levied Migrant Surcharge. Remaining change a result of small reduction to Machinery of Government and Budget Cover Transfers</t>
  </si>
  <si>
    <t>NDR distributable amount</t>
  </si>
  <si>
    <t>No change as once the LGFS is made, SG manages forecast volatility through the Budget.</t>
  </si>
  <si>
    <t>Less: resource debt costs</t>
  </si>
  <si>
    <t>Less: capital debt costs</t>
  </si>
  <si>
    <t>Figure S2.4: Changes to projected tax net position and underlying forecasts</t>
  </si>
  <si>
    <t>This worksheet contains one table. The table begins in cell A3. Notes are located below the table and begin in cell A16.</t>
  </si>
  <si>
    <t>£ million</t>
  </si>
  <si>
    <t>2024-25 [1]</t>
  </si>
  <si>
    <t>2025-26 [1]</t>
  </si>
  <si>
    <t>Forecast revenues</t>
  </si>
  <si>
    <t>January 2026</t>
  </si>
  <si>
    <t>June 2025</t>
  </si>
  <si>
    <t>Change</t>
  </si>
  <si>
    <t>Forecast BGAs</t>
  </si>
  <si>
    <t>June 2025 [2]</t>
  </si>
  <si>
    <t>Projected net positions</t>
  </si>
  <si>
    <t>Source: Scottish Fiscal Commission.</t>
  </si>
  <si>
    <t xml:space="preserve">[1] The Income Tax net position for 2024-25 and 2025-26 was fixed based on budget-setting forecasts (for 2024-25, SFC Dec 2023 for SIT and OBR November 2023 for the BGA; for 2025-26, SFC Dec 2024 for SIT and OBR November 2024 for the BGA). Any forecast error estimated with subsequent forecasts only affects the indicative reconciliation applying to the 2027-28 and 2028-29 Budgets respectively. </t>
  </si>
  <si>
    <t>[2] In the absence of OBR forecasts for 2030-31, in June 2025 we assumed the BGAs would grow at the rate forecast BGAs had changed from 2028-29 to 2029-30.</t>
  </si>
  <si>
    <t>Figure S2.5: Resource borrowing plans</t>
  </si>
  <si>
    <t xml:space="preserve">This worksheet contains one table. The table begins in cell A3. Notes are located below the table and begin in cell A12. </t>
  </si>
  <si>
    <t>£ million, unless specified</t>
  </si>
  <si>
    <t>Borrowing</t>
  </si>
  <si>
    <t>Annual limit</t>
  </si>
  <si>
    <t>Total limit</t>
  </si>
  <si>
    <t>Repayment period (years)</t>
  </si>
  <si>
    <t>Interest rate (per cent)</t>
  </si>
  <si>
    <t>Repayment [1]</t>
  </si>
  <si>
    <t>Debt stock</t>
  </si>
  <si>
    <t>Share of debt cap (per cent)</t>
  </si>
  <si>
    <t>[1] Repayments match those projected by the Scottish Government and include a discretionary premium to interest rate assumptions. We use the latest forward interest rates implied by the Bank of England’s yield curves and the interest rates presented here do not apply the discretionary premium.</t>
  </si>
  <si>
    <t>Figure S2.6: Reconciliations and associated resource borrowing plans</t>
  </si>
  <si>
    <t>This worksheet contains one table. The table begins in cell A3. Notes are located below the table and begin in cell A12.</t>
  </si>
  <si>
    <t>Income Tax</t>
  </si>
  <si>
    <t>LBTT and SLfT (BGAs only)</t>
  </si>
  <si>
    <t>Social security (BGAs only) [1] [2]</t>
  </si>
  <si>
    <t>Total [3]</t>
  </si>
  <si>
    <t>Resource borrowing [4]</t>
  </si>
  <si>
    <t>Reconciliation relates to year:</t>
  </si>
  <si>
    <t>2022-23</t>
  </si>
  <si>
    <t>2023-24</t>
  </si>
  <si>
    <t>2024-25</t>
  </si>
  <si>
    <t>All others</t>
  </si>
  <si>
    <t>We have published numbers rounded to the third decimal place for this figure.</t>
  </si>
  <si>
    <t>Reconciliations in 2025‑26 are based on outturn data. For the rest of the years these are indicative, based on our latest forecasts and the OBR’s March 2025 forecasts.</t>
  </si>
  <si>
    <t>[1] Including a -£7.2 million deferral. The lower BGAs should have applied to the 2025-26 Budget when setting it, but the Scottish Government opted to defer the lower amount because the DWP had not published final outturn for 2023-24 by the time of the UK Autumn Budget 2024.</t>
  </si>
  <si>
    <t xml:space="preserve">[2] Including a negative £10.5 million deferred reconciliation which applies to 2027-28. The deferral is a result of provisional Department of Work and Pensions (DWP) outturn data for 2024-24 being used for the calculation of the Social Security Block Grant Adjustment (BGA). The Fiscal Framework allows the Scottish Government to defer the impact of final outturn if confirmed within two months of the Scottish Budget.  </t>
  </si>
  <si>
    <t xml:space="preserve">[2] BGAs for fully devolved taxes and social security in 2025-26 have been adjusted in-year based on the OBR forecasts alongside the UK Autumn Budget 2025. We assume there will be no further error, although in practice a residual error is likely by the time outturn data becomes available. </t>
  </si>
  <si>
    <t>Figure S2.7: Non-Domestic Rates pool</t>
  </si>
  <si>
    <t>(A) Distributable amount [1]</t>
  </si>
  <si>
    <t>(B) Provisional contributable amount [2]</t>
  </si>
  <si>
    <t>(C) Forecast contributable amount [2]</t>
  </si>
  <si>
    <t xml:space="preserve">(D = B - A) In-year adjustment </t>
  </si>
  <si>
    <t>(E = prior year's C - prior year's B) Prior year adjustment</t>
  </si>
  <si>
    <t>(F = D + E) Total adjustment</t>
  </si>
  <si>
    <t>(G = prior year's G + F) Cumulative balance</t>
  </si>
  <si>
    <t xml:space="preserve">[1] As set by the Scottish Government until 2028-29. From 2029-30 onwards, we assume the distributable amount equals the forecast contributable amount. </t>
  </si>
  <si>
    <t xml:space="preserve">[2] We forecast the contributable amount of NDR. The provisional contributable amount (PCA) is an estimate of this that is set by councils early in the relevant year. Since the PCA has not yet been set for 2026-27 or later, our best estimate of it is our forecast of the contributable amount.
 </t>
  </si>
  <si>
    <t xml:space="preserve">Figure S2.8: Detailed capital funding outlook </t>
  </si>
  <si>
    <t>This worksheet contains one table. The table begins in cell A3. Notes are located below the table and begin in cell A14.</t>
  </si>
  <si>
    <t>Capital (excluding FTs)</t>
  </si>
  <si>
    <t>Block Grant [1]</t>
  </si>
  <si>
    <t>Capital borrowing</t>
  </si>
  <si>
    <t>Other funding [2]</t>
  </si>
  <si>
    <t>Financial transactions (FTs)</t>
  </si>
  <si>
    <t xml:space="preserve">Other funding </t>
  </si>
  <si>
    <t>Total capital funding</t>
  </si>
  <si>
    <t>[1] For 2025-26, as set in Phase 1 of the Spending Review 2025 alongside the UK Autumn Budget 2024. For 2026-27 onwards until 2029-30 as set out in Phase 2 of the UK Government's Spending Review 2025. For 2029-30 onwards the Scottish Government assumption is that the Block Grant in 2030-31 equals that for 2029-30 in cash terms.</t>
  </si>
  <si>
    <t>[2] Consists of City Deals, Resource to Capital Switches and Crown Estate Revenues. For 2026-27 consists entirely of City Deals. A breakdown of what is within 'Other funding' can be found in Supplementary figures S2.9</t>
  </si>
  <si>
    <t xml:space="preserve"> </t>
  </si>
  <si>
    <t>Figure S2.9: Detailed 'other' Capital funding, 2025-26 to 2030-31</t>
  </si>
  <si>
    <t xml:space="preserve">This worksheet contains one table. The table begins in cell A3. Notes are located below the table and begin in cell A9. </t>
  </si>
  <si>
    <t>City Deals</t>
  </si>
  <si>
    <t>Resource to Capital Switch</t>
  </si>
  <si>
    <t>Other</t>
  </si>
  <si>
    <t>Use of Crown Resource Revenues</t>
  </si>
  <si>
    <t>Total general capital other funding</t>
  </si>
  <si>
    <t>Figure S2.10: 2025-26 Budget capital funding position over time</t>
  </si>
  <si>
    <t>£42 million decrease in Scottish Government assumed capital borrowing.</t>
  </si>
  <si>
    <t>£4 million increase in SG Reserve drawdown.</t>
  </si>
  <si>
    <t>Negative £188 million reduction in the use of Crown Estate Revenues.</t>
  </si>
  <si>
    <t>Barnett baseline</t>
  </si>
  <si>
    <t>No change.</t>
  </si>
  <si>
    <t>Correction of comparability factor at Phase 1 of the SR25, processed at Main Estimates.</t>
  </si>
  <si>
    <t>[1] As set at the UK Autumn Budget 2025.</t>
  </si>
  <si>
    <t>Figure S2.11: Latest planned use of Crown Estate revenues to 2029-30</t>
  </si>
  <si>
    <t>This worksheet contains one table. The table begins in cell A3. Notes are located below the table and begin in cell A10.</t>
  </si>
  <si>
    <t>2022-23 outturn</t>
  </si>
  <si>
    <t>2023-24 outturn</t>
  </si>
  <si>
    <t>2024-25 outturn</t>
  </si>
  <si>
    <t>Opening balance [1]</t>
  </si>
  <si>
    <t>Additions [2]</t>
  </si>
  <si>
    <t>Drawdowns, of which:</t>
  </si>
  <si>
    <t>Supporting resource budget</t>
  </si>
  <si>
    <t>Supporting capital budget</t>
  </si>
  <si>
    <t>Balance remaining</t>
  </si>
  <si>
    <t>Source: Scottish Government.</t>
  </si>
  <si>
    <t>[1] In 2022-23, £699 million from the first round of ScotWind leasing, with an extra £56 million added as part of the clearing process.</t>
  </si>
  <si>
    <t>[2] In 2024-25, £54 million from the separate Innovation and Targeted Oil and Gas leasing round.</t>
  </si>
  <si>
    <t>Figure S2.12: Portfolio changes between 2025-26 and 2028-29 by portfolio, real terms £ million</t>
  </si>
  <si>
    <t>This worksheet contains one table. The table begins in cell A3. Notes are located below the table and begin in cell A20.</t>
  </si>
  <si>
    <t>Portfolio (£ millions, real terms)</t>
  </si>
  <si>
    <t>Difference between 2028-29 and 2025-26,
 real terms £ million</t>
  </si>
  <si>
    <t>Health and Social Care</t>
  </si>
  <si>
    <t>Local Government</t>
  </si>
  <si>
    <t>Social Justice</t>
  </si>
  <si>
    <t>Justice and Home Affairs</t>
  </si>
  <si>
    <t>Education and Skills</t>
  </si>
  <si>
    <t>Transport</t>
  </si>
  <si>
    <t>Rural Affairs, Land Reform and Islands</t>
  </si>
  <si>
    <t>Deputy First Minister, Economy and Gaelic</t>
  </si>
  <si>
    <t>Finance and Corporate Running Costs</t>
  </si>
  <si>
    <t>Constitution, External Affairs and Culture</t>
  </si>
  <si>
    <t>Crown Office and Procurator Fiscal</t>
  </si>
  <si>
    <t>Scottish Parliament</t>
  </si>
  <si>
    <t>Housing</t>
  </si>
  <si>
    <t>Climate Action and Energy</t>
  </si>
  <si>
    <t>Audit Scotland</t>
  </si>
  <si>
    <t>Total</t>
  </si>
  <si>
    <t>Real terms amounts have been calculated using the OBR’s November 2025 GDP deflator.</t>
  </si>
  <si>
    <t>[1] Spending by portfolio 2025 26 is the position at the Autumn Budget Revision adjusted for transfers which have not been baselined.</t>
  </si>
  <si>
    <t>Resource funding available for discretionary spend [1]</t>
  </si>
  <si>
    <t>[1] Resource funding in 2025-26 is presented before adjusting for underspend additions to the Scotland Reserve.</t>
  </si>
  <si>
    <t>[8] Resource funding in 2025-26 is presented before adjusting for underspend additions to the Scotland Reserve.</t>
  </si>
  <si>
    <t xml:space="preserve">Resource </t>
  </si>
  <si>
    <t>Opening balance</t>
  </si>
  <si>
    <t>Drawdowns</t>
  </si>
  <si>
    <t>Additions</t>
  </si>
  <si>
    <t>Closing balance</t>
  </si>
  <si>
    <t>Reserve limit</t>
  </si>
  <si>
    <t>£ Million</t>
  </si>
  <si>
    <t>Figure S2.13: Scotland Reserve balances, 2024-25 to 2026-27</t>
  </si>
  <si>
    <t xml:space="preserve">Reconciliations </t>
  </si>
  <si>
    <r>
      <t>Resource funding available for discretionary spend</t>
    </r>
    <r>
      <rPr>
        <sz val="12"/>
        <rFont val="Helvetica"/>
      </rPr>
      <t xml:space="preserve"> [8]</t>
    </r>
  </si>
  <si>
    <t xml:space="preserve">This worksheet contains one table. The table begins in cell A3. Notes are located below the table and begin in cell A14. </t>
  </si>
  <si>
    <t>Set at Phase 1 of the SR 2025 alongside the UK Budget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</si>
</sst>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164" formatCode="_(* #,##0.00_);_(* \(#,##0.00\);_(* &quot;-&quot;??_);_(@_)"/>
    <numFmt numFmtId="165" formatCode="_(&quot;£&quot;* #,##0_);_(&quot;£&quot;* \(#,##0\);_(&quot;£&quot;* &quot;-&quot;_);_(@_)"/>
    <numFmt numFmtId="166" formatCode="_(&quot;£&quot;* #,##0.00_);_(&quot;£&quot;* \(#,##0.00\);_(&quot;£&quot;* &quot;-&quot;??_);_(@_)"/>
    <numFmt numFmtId="167" formatCode="_-* #,##0_-;\-* #,##0_-;_-* &quot;-&quot;??_-;_-@_-"/>
    <numFmt numFmtId="168" formatCode="#,##0_-;\-\ #,##0_-;_-* &quot;-&quot;_-;_-@_-"/>
    <numFmt numFmtId="169" formatCode="mmm\ yyyy"/>
    <numFmt numFmtId="170" formatCode="#,##0.0"/>
    <numFmt numFmtId="171" formatCode="0.0"/>
    <numFmt numFmtId="172" formatCode="#,##0_ ;\-#,##0\ "/>
    <numFmt numFmtId="173" formatCode="#,##0.00000000000_ ;\-#,##0.00000000000\ "/>
    <numFmt numFmtId="174" formatCode="0.0000000000000"/>
    <numFmt numFmtId="175" formatCode="#,##0.000000"/>
    <numFmt numFmtId="176" formatCode="#,##0.000000000000"/>
    <numFmt numFmtId="177" formatCode="#,##0.0000"/>
    <numFmt numFmtId="178" formatCode="_-* #,##0.0_-;\-* #,##0.0_-;_-* &quot;-&quot;??_-;_-@_-"/>
    <numFmt numFmtId="179" formatCode="_-* #,##0.0_-;\-* #,##0.0_-;_-* &quot;-&quot;?_-;_-@_-"/>
    <numFmt numFmtId="180" formatCode="#,##0.000"/>
    <numFmt numFmtId="181" formatCode="#,##0.00_ ;\-#,##0.00\ "/>
    <numFmt numFmtId="182" formatCode="#,##0.00_-;\-\ #,##0.00_-;_-* &quot;-&quot;_-;_-@_-"/>
    <numFmt numFmtId="183" formatCode="#,##0.000000000"/>
  </numFmts>
  <fonts count="57" x14ac:knownFonts="1">
    <font>
      <sz val="12"/>
      <name val="Helvetica"/>
      <family val="2"/>
      <scheme val="minor"/>
    </font>
    <font>
      <sz val="11"/>
      <color theme="1"/>
      <name val="Helvetica"/>
      <family val="2"/>
      <scheme val="minor"/>
    </font>
    <font>
      <sz val="11"/>
      <color theme="1"/>
      <name val="Helvetica"/>
      <family val="2"/>
      <scheme val="minor"/>
    </font>
    <font>
      <sz val="11"/>
      <color theme="1"/>
      <name val="Helvetica"/>
      <family val="2"/>
      <scheme val="minor"/>
    </font>
    <font>
      <sz val="11"/>
      <color theme="1"/>
      <name val="Helvetica"/>
    </font>
    <font>
      <sz val="9"/>
      <color rgb="FF2C2926"/>
      <name val="Helvetica"/>
    </font>
    <font>
      <sz val="11"/>
      <color rgb="FF2C2926"/>
      <name val="Helvetica"/>
    </font>
    <font>
      <sz val="8"/>
      <name val="Helvetica"/>
      <family val="2"/>
      <scheme val="minor"/>
    </font>
    <font>
      <sz val="10"/>
      <color theme="1"/>
      <name val="Helvetica"/>
    </font>
    <font>
      <b/>
      <sz val="12"/>
      <color theme="0"/>
      <name val="Helvetica"/>
      <family val="2"/>
      <scheme val="minor"/>
    </font>
    <font>
      <b/>
      <sz val="12"/>
      <name val="Helvetica"/>
      <family val="2"/>
      <scheme val="minor"/>
    </font>
    <font>
      <sz val="12"/>
      <color theme="1"/>
      <name val="Helvetica"/>
      <family val="2"/>
      <scheme val="minor"/>
    </font>
    <font>
      <sz val="12"/>
      <color theme="1"/>
      <name val="Helvetica"/>
    </font>
    <font>
      <b/>
      <sz val="12"/>
      <name val="Helvetica"/>
      <scheme val="minor"/>
    </font>
    <font>
      <sz val="12"/>
      <color rgb="FFFF0000"/>
      <name val="Helvetica"/>
    </font>
    <font>
      <b/>
      <sz val="12"/>
      <color rgb="FF3F3F3F"/>
      <name val="Helvetica"/>
      <family val="2"/>
      <scheme val="minor"/>
    </font>
    <font>
      <u/>
      <sz val="12"/>
      <color theme="11"/>
      <name val="Helvetica"/>
      <family val="2"/>
      <scheme val="minor"/>
    </font>
    <font>
      <sz val="18"/>
      <color theme="3"/>
      <name val="Helvetica"/>
      <family val="2"/>
      <scheme val="major"/>
    </font>
    <font>
      <b/>
      <sz val="11"/>
      <color theme="3"/>
      <name val="Helvetica"/>
      <family val="2"/>
      <scheme val="minor"/>
    </font>
    <font>
      <sz val="11"/>
      <color rgb="FF006100"/>
      <name val="Helvetica"/>
      <family val="2"/>
      <scheme val="minor"/>
    </font>
    <font>
      <sz val="11"/>
      <color rgb="FF9C0006"/>
      <name val="Helvetica"/>
      <family val="2"/>
      <scheme val="minor"/>
    </font>
    <font>
      <sz val="11"/>
      <color rgb="FF9C5700"/>
      <name val="Helvetica"/>
      <family val="2"/>
      <scheme val="minor"/>
    </font>
    <font>
      <sz val="11"/>
      <color rgb="FF3F3F76"/>
      <name val="Helvetica"/>
      <family val="2"/>
      <scheme val="minor"/>
    </font>
    <font>
      <b/>
      <sz val="11"/>
      <color rgb="FFFA7D00"/>
      <name val="Helvetica"/>
      <family val="2"/>
      <scheme val="minor"/>
    </font>
    <font>
      <sz val="11"/>
      <color rgb="FFFA7D00"/>
      <name val="Helvetica"/>
      <family val="2"/>
      <scheme val="minor"/>
    </font>
    <font>
      <b/>
      <sz val="11"/>
      <color theme="0"/>
      <name val="Helvetica"/>
      <family val="2"/>
      <scheme val="minor"/>
    </font>
    <font>
      <sz val="11"/>
      <color rgb="FFFF0000"/>
      <name val="Helvetica"/>
      <family val="2"/>
      <scheme val="minor"/>
    </font>
    <font>
      <i/>
      <sz val="11"/>
      <color rgb="FF7F7F7F"/>
      <name val="Helvetica"/>
      <family val="2"/>
      <scheme val="minor"/>
    </font>
    <font>
      <sz val="11"/>
      <color theme="0"/>
      <name val="Helvetica"/>
      <family val="2"/>
      <scheme val="minor"/>
    </font>
    <font>
      <sz val="12"/>
      <name val="Helvetica"/>
    </font>
    <font>
      <b/>
      <sz val="12"/>
      <color theme="1"/>
      <name val="Helvetica"/>
    </font>
    <font>
      <u/>
      <sz val="12"/>
      <color rgb="FF0000FF"/>
      <name val="Helvetica"/>
      <family val="2"/>
      <scheme val="minor"/>
    </font>
    <font>
      <b/>
      <sz val="14"/>
      <name val="Helvetica"/>
      <family val="2"/>
      <scheme val="minor"/>
    </font>
    <font>
      <sz val="11"/>
      <name val="Helvetica"/>
      <family val="2"/>
      <scheme val="minor"/>
    </font>
    <font>
      <sz val="12"/>
      <name val="Helvetica"/>
      <family val="2"/>
      <scheme val="minor"/>
    </font>
    <font>
      <sz val="12"/>
      <name val="Helvetica"/>
      <scheme val="minor"/>
    </font>
    <font>
      <u/>
      <sz val="12"/>
      <color rgb="FF0000FF"/>
      <name val="Helvetica"/>
      <scheme val="minor"/>
    </font>
    <font>
      <b/>
      <sz val="12"/>
      <color rgb="FFFFFFFF"/>
      <name val="Helvetica"/>
      <family val="2"/>
    </font>
    <font>
      <sz val="12"/>
      <name val="Helvetica"/>
      <family val="2"/>
    </font>
    <font>
      <sz val="12"/>
      <name val="Arial"/>
      <family val="2"/>
    </font>
    <font>
      <b/>
      <sz val="14"/>
      <name val="Helvetica"/>
      <scheme val="minor"/>
    </font>
    <font>
      <i/>
      <sz val="12"/>
      <name val="Helvetica"/>
      <scheme val="minor"/>
    </font>
    <font>
      <sz val="10"/>
      <color theme="1"/>
      <name val="Arial"/>
      <family val="2"/>
    </font>
    <font>
      <b/>
      <sz val="11"/>
      <color theme="1"/>
      <name val="Helvetica"/>
    </font>
    <font>
      <b/>
      <sz val="12"/>
      <color theme="0"/>
      <name val="Helvetica"/>
      <scheme val="minor"/>
    </font>
    <font>
      <sz val="11"/>
      <color theme="1" tint="4.9989318521683403E-2"/>
      <name val="Helvetica"/>
      <family val="2"/>
      <scheme val="minor"/>
    </font>
    <font>
      <sz val="12"/>
      <color rgb="FFFFFFFF"/>
      <name val="Helvetica"/>
      <family val="2"/>
      <scheme val="minor"/>
    </font>
    <font>
      <sz val="12"/>
      <color rgb="FFFFFFFF"/>
      <name val="Helvetica"/>
      <family val="2"/>
    </font>
    <font>
      <b/>
      <sz val="12"/>
      <color rgb="FFFFFFFF"/>
      <name val="Helvetica"/>
      <family val="2"/>
      <scheme val="minor"/>
    </font>
    <font>
      <sz val="12"/>
      <color rgb="FF000000"/>
      <name val="Helvetica"/>
      <family val="2"/>
      <scheme val="minor"/>
    </font>
    <font>
      <b/>
      <sz val="12"/>
      <name val="Helvetica"/>
      <family val="2"/>
    </font>
    <font>
      <sz val="12"/>
      <color rgb="FF000000"/>
      <name val="Helvetica"/>
      <scheme val="minor"/>
    </font>
    <font>
      <sz val="11"/>
      <color rgb="FF000000"/>
      <name val="Helvetica"/>
      <scheme val="major"/>
    </font>
    <font>
      <sz val="12"/>
      <name val="Helvetica"/>
      <scheme val="major"/>
    </font>
    <font>
      <sz val="12"/>
      <color rgb="FF000000"/>
      <name val="Helvetica"/>
      <scheme val="major"/>
    </font>
    <font>
      <sz val="12"/>
      <color rgb="FF2C2926"/>
      <name val="Helvetica"/>
      <scheme val="major"/>
    </font>
    <font>
      <u/>
      <sz val="12"/>
      <color rgb="FF0000FF"/>
      <name val="Helvetica"/>
      <scheme val="major"/>
    </font>
  </fonts>
  <fills count="41">
    <fill>
      <patternFill patternType="none"/>
    </fill>
    <fill>
      <patternFill patternType="gray125"/>
    </fill>
    <fill>
      <patternFill patternType="solid">
        <fgColor rgb="FFF2F2F2"/>
      </patternFill>
    </fill>
    <fill>
      <patternFill patternType="solid">
        <fgColor rgb="FFB9DEDA"/>
        <bgColor indexed="64"/>
      </patternFill>
    </fill>
    <fill>
      <patternFill patternType="solid">
        <fgColor rgb="FFE0CBE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397E77"/>
        <bgColor indexed="64"/>
      </patternFill>
    </fill>
    <fill>
      <patternFill patternType="solid">
        <fgColor rgb="FFEDF7F6"/>
        <bgColor indexed="64"/>
      </patternFill>
    </fill>
    <fill>
      <patternFill patternType="solid">
        <fgColor rgb="FFBAD7E9"/>
        <bgColor indexed="64"/>
      </patternFill>
    </fill>
    <fill>
      <patternFill patternType="solid">
        <fgColor theme="0"/>
        <bgColor indexed="64"/>
      </patternFill>
    </fill>
    <fill>
      <patternFill patternType="solid">
        <fgColor rgb="FF3B8079"/>
        <bgColor indexed="64"/>
      </patternFill>
    </fill>
    <fill>
      <patternFill patternType="solid">
        <fgColor rgb="FFFFFFFF"/>
        <bgColor indexed="64"/>
      </patternFill>
    </fill>
  </fills>
  <borders count="29">
    <border>
      <left/>
      <right/>
      <top/>
      <bottom/>
      <diagonal/>
    </border>
    <border>
      <left/>
      <right/>
      <top style="thin">
        <color theme="3"/>
      </top>
      <bottom style="thin">
        <color theme="3"/>
      </bottom>
      <diagonal/>
    </border>
    <border>
      <left style="medium">
        <color theme="0"/>
      </left>
      <right style="medium">
        <color theme="0"/>
      </right>
      <top/>
      <bottom/>
      <diagonal/>
    </border>
    <border>
      <left/>
      <right style="medium">
        <color theme="0"/>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rgb="FF397E77"/>
      </top>
      <bottom/>
      <diagonal/>
    </border>
    <border>
      <left/>
      <right/>
      <top/>
      <bottom style="thin">
        <color rgb="FF397E77"/>
      </bottom>
      <diagonal/>
    </border>
    <border>
      <left style="thin">
        <color theme="0" tint="-0.24994659260841701"/>
      </left>
      <right style="thin">
        <color theme="0" tint="-0.24994659260841701"/>
      </right>
      <top/>
      <bottom/>
      <diagonal/>
    </border>
    <border>
      <left/>
      <right style="thin">
        <color theme="0" tint="-0.24994659260841701"/>
      </right>
      <top style="thin">
        <color rgb="FF397E77"/>
      </top>
      <bottom/>
      <diagonal/>
    </border>
    <border>
      <left style="thin">
        <color theme="0" tint="-0.24994659260841701"/>
      </left>
      <right style="thin">
        <color theme="0" tint="-0.24994659260841701"/>
      </right>
      <top style="thin">
        <color rgb="FF397E77"/>
      </top>
      <bottom/>
      <diagonal/>
    </border>
    <border>
      <left/>
      <right/>
      <top style="thin">
        <color theme="6" tint="-0.24994659260841701"/>
      </top>
      <bottom/>
      <diagonal/>
    </border>
    <border>
      <left style="thin">
        <color theme="0"/>
      </left>
      <right style="thin">
        <color theme="0"/>
      </right>
      <top/>
      <bottom/>
      <diagonal/>
    </border>
    <border>
      <left/>
      <right/>
      <top style="thin">
        <color rgb="FF397E77"/>
      </top>
      <bottom style="thin">
        <color rgb="FF397E77"/>
      </bottom>
      <diagonal/>
    </border>
    <border>
      <left style="thin">
        <color rgb="FF397E77"/>
      </left>
      <right/>
      <top style="thin">
        <color rgb="FF397E77"/>
      </top>
      <bottom style="thin">
        <color rgb="FF397E77"/>
      </bottom>
      <diagonal/>
    </border>
    <border>
      <left style="thin">
        <color rgb="FF397E77"/>
      </left>
      <right/>
      <top style="thin">
        <color rgb="FF397E77"/>
      </top>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top style="thin">
        <color rgb="FF397E77"/>
      </top>
      <bottom/>
      <diagonal/>
    </border>
    <border>
      <left/>
      <right style="thin">
        <color theme="0" tint="-0.24994659260841701"/>
      </right>
      <top/>
      <bottom style="thin">
        <color theme="6" tint="-0.24994659260841701"/>
      </bottom>
      <diagonal/>
    </border>
    <border>
      <left style="thin">
        <color theme="0" tint="-0.24994659260841701"/>
      </left>
      <right style="thin">
        <color theme="0" tint="-0.24994659260841701"/>
      </right>
      <top/>
      <bottom style="thin">
        <color theme="6" tint="-0.24994659260841701"/>
      </bottom>
      <diagonal/>
    </border>
    <border>
      <left style="thin">
        <color theme="0" tint="-0.24994659260841701"/>
      </left>
      <right/>
      <top/>
      <bottom style="thin">
        <color theme="6" tint="-0.24994659260841701"/>
      </bottom>
      <diagonal/>
    </border>
    <border>
      <left/>
      <right style="thin">
        <color theme="0" tint="-0.24994659260841701"/>
      </right>
      <top style="thin">
        <color theme="6" tint="-0.24994659260841701"/>
      </top>
      <bottom/>
      <diagonal/>
    </border>
    <border>
      <left style="thin">
        <color theme="0" tint="-0.24994659260841701"/>
      </left>
      <right style="thin">
        <color theme="0" tint="-0.24994659260841701"/>
      </right>
      <top style="thin">
        <color theme="6" tint="-0.24994659260841701"/>
      </top>
      <bottom/>
      <diagonal/>
    </border>
    <border>
      <left style="thin">
        <color theme="0" tint="-0.24994659260841701"/>
      </left>
      <right/>
      <top style="thin">
        <color theme="6" tint="-0.24994659260841701"/>
      </top>
      <bottom/>
      <diagonal/>
    </border>
    <border>
      <left/>
      <right/>
      <top style="thin">
        <color theme="6" tint="-0.24994659260841701"/>
      </top>
      <bottom style="thin">
        <color theme="6" tint="-0.24994659260841701"/>
      </bottom>
      <diagonal/>
    </border>
  </borders>
  <cellStyleXfs count="59">
    <xf numFmtId="0" fontId="0" fillId="0" borderId="0">
      <alignment horizontal="left" vertical="center"/>
    </xf>
    <xf numFmtId="3" fontId="34" fillId="0" borderId="0" applyFill="0" applyBorder="0" applyProtection="0">
      <alignment horizontal="right"/>
    </xf>
    <xf numFmtId="0" fontId="31" fillId="0" borderId="0" applyNumberFormat="0" applyFill="0" applyBorder="0" applyProtection="0">
      <alignment horizontal="left" vertical="center"/>
    </xf>
    <xf numFmtId="3" fontId="33" fillId="0" borderId="0" applyFill="0" applyBorder="0" applyAlignment="0" applyProtection="0"/>
    <xf numFmtId="0" fontId="32" fillId="0" borderId="0" applyNumberFormat="0" applyFill="0" applyProtection="0">
      <alignment horizontal="left" vertical="center"/>
    </xf>
    <xf numFmtId="0" fontId="10" fillId="0" borderId="0" applyNumberFormat="0" applyFill="0" applyProtection="0">
      <alignment horizontal="left" vertical="center"/>
    </xf>
    <xf numFmtId="0" fontId="9" fillId="0" borderId="2" applyNumberFormat="0" applyFill="0" applyAlignment="0" applyProtection="0"/>
    <xf numFmtId="0" fontId="11" fillId="0" borderId="1" applyNumberFormat="0" applyFill="0" applyAlignment="0" applyProtection="0"/>
    <xf numFmtId="0" fontId="15" fillId="2" borderId="4" applyNumberFormat="0" applyAlignment="0" applyProtection="0"/>
    <xf numFmtId="0" fontId="16" fillId="0" borderId="0" applyNumberFormat="0" applyFill="0" applyBorder="0" applyAlignment="0" applyProtection="0">
      <alignment horizontal="left" vertical="center"/>
    </xf>
    <xf numFmtId="166" fontId="11"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5" applyNumberFormat="0" applyAlignment="0" applyProtection="0"/>
    <xf numFmtId="0" fontId="23" fillId="2" borderId="5" applyNumberFormat="0" applyAlignment="0" applyProtection="0"/>
    <xf numFmtId="0" fontId="24" fillId="0" borderId="6" applyNumberFormat="0" applyFill="0" applyAlignment="0" applyProtection="0"/>
    <xf numFmtId="0" fontId="25" fillId="9" borderId="7" applyNumberFormat="0" applyAlignment="0" applyProtection="0"/>
    <xf numFmtId="0" fontId="26" fillId="0" borderId="0" applyNumberFormat="0" applyFill="0" applyBorder="0" applyAlignment="0" applyProtection="0"/>
    <xf numFmtId="0" fontId="11" fillId="10" borderId="8" applyNumberFormat="0" applyFont="0" applyAlignment="0" applyProtection="0"/>
    <xf numFmtId="0" fontId="27" fillId="0" borderId="0" applyNumberFormat="0" applyFill="0" applyBorder="0" applyAlignment="0" applyProtection="0"/>
    <xf numFmtId="0" fontId="28"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28"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28"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28"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28"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28"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10" fillId="4" borderId="0">
      <alignment horizontal="left" vertical="center"/>
    </xf>
    <xf numFmtId="0" fontId="10" fillId="3" borderId="0">
      <alignment horizontal="left" vertical="center"/>
    </xf>
    <xf numFmtId="0" fontId="10" fillId="37" borderId="0">
      <alignment horizontal="left" vertical="center"/>
    </xf>
    <xf numFmtId="0" fontId="2" fillId="0" borderId="0"/>
    <xf numFmtId="0" fontId="42"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202">
    <xf numFmtId="0" fontId="0" fillId="0" borderId="0" xfId="0">
      <alignment horizontal="left" vertical="center"/>
    </xf>
    <xf numFmtId="169" fontId="0" fillId="0" borderId="0" xfId="0" applyNumberFormat="1" applyAlignment="1" applyProtection="1">
      <alignment horizontal="center" vertical="center" wrapText="1"/>
      <protection locked="0"/>
    </xf>
    <xf numFmtId="0" fontId="32" fillId="0" borderId="0" xfId="4" applyFill="1">
      <alignment horizontal="left" vertical="center"/>
    </xf>
    <xf numFmtId="0" fontId="4" fillId="0" borderId="0" xfId="0" applyFont="1">
      <alignment horizontal="left" vertical="center"/>
    </xf>
    <xf numFmtId="0" fontId="12" fillId="0" borderId="0" xfId="0" applyFont="1">
      <alignment horizontal="left" vertical="center"/>
    </xf>
    <xf numFmtId="167" fontId="6" fillId="0" borderId="0" xfId="1" applyNumberFormat="1" applyFont="1" applyFill="1" applyBorder="1" applyAlignment="1">
      <alignment horizontal="right" vertical="center"/>
    </xf>
    <xf numFmtId="0" fontId="14" fillId="0" borderId="0" xfId="0" applyFont="1">
      <alignment horizontal="left" vertical="center"/>
    </xf>
    <xf numFmtId="0" fontId="10" fillId="3" borderId="0" xfId="50">
      <alignment horizontal="left" vertical="center"/>
    </xf>
    <xf numFmtId="0" fontId="31" fillId="0" borderId="0" xfId="2">
      <alignment horizontal="left" vertical="center"/>
    </xf>
    <xf numFmtId="0" fontId="30" fillId="0" borderId="0" xfId="0" applyFont="1">
      <alignment horizontal="left" vertical="center"/>
    </xf>
    <xf numFmtId="0" fontId="6" fillId="0" borderId="0" xfId="0" applyFont="1">
      <alignment horizontal="left" vertical="center"/>
    </xf>
    <xf numFmtId="3" fontId="34" fillId="0" borderId="0" xfId="1" applyFill="1" applyBorder="1" applyAlignment="1">
      <alignment horizontal="right" vertical="center"/>
    </xf>
    <xf numFmtId="0" fontId="0" fillId="0" borderId="9" xfId="0" applyBorder="1">
      <alignment horizontal="left" vertical="center"/>
    </xf>
    <xf numFmtId="0" fontId="4" fillId="0" borderId="0" xfId="0" applyFont="1" applyAlignment="1">
      <alignment vertical="center"/>
    </xf>
    <xf numFmtId="0" fontId="8" fillId="0" borderId="0" xfId="0" applyFont="1">
      <alignment horizontal="left" vertical="center"/>
    </xf>
    <xf numFmtId="0" fontId="8" fillId="0" borderId="0" xfId="0" applyFont="1" applyAlignment="1">
      <alignment vertical="center"/>
    </xf>
    <xf numFmtId="0" fontId="0" fillId="0" borderId="0" xfId="0" applyProtection="1">
      <alignment horizontal="left" vertical="center"/>
      <protection locked="0"/>
    </xf>
    <xf numFmtId="0" fontId="0" fillId="0" borderId="0" xfId="0" applyAlignment="1" applyProtection="1">
      <alignment vertical="center"/>
      <protection locked="0"/>
    </xf>
    <xf numFmtId="169" fontId="0" fillId="0" borderId="0" xfId="0" applyNumberFormat="1">
      <alignment horizontal="left" vertical="center"/>
    </xf>
    <xf numFmtId="170" fontId="34" fillId="0" borderId="0" xfId="1" applyNumberFormat="1" applyFill="1" applyBorder="1" applyAlignment="1">
      <alignment horizontal="right" vertical="center"/>
    </xf>
    <xf numFmtId="0" fontId="0" fillId="0" borderId="0" xfId="0" applyAlignment="1">
      <alignment vertical="center"/>
    </xf>
    <xf numFmtId="0" fontId="5" fillId="0" borderId="0" xfId="0" applyFont="1" applyAlignment="1">
      <alignment vertical="top" wrapText="1"/>
    </xf>
    <xf numFmtId="0" fontId="0" fillId="0" borderId="0" xfId="0" applyAlignment="1">
      <alignment horizontal="center" vertical="center"/>
    </xf>
    <xf numFmtId="0" fontId="0" fillId="0" borderId="0" xfId="0" applyAlignment="1">
      <alignment horizontal="left" vertical="center" indent="1"/>
    </xf>
    <xf numFmtId="0" fontId="13" fillId="3" borderId="0" xfId="50" applyFont="1">
      <alignment horizontal="left" vertical="center"/>
    </xf>
    <xf numFmtId="3" fontId="34" fillId="36" borderId="11" xfId="1" applyFill="1" applyBorder="1" applyAlignment="1">
      <alignment horizontal="right" vertical="center"/>
    </xf>
    <xf numFmtId="3" fontId="34" fillId="0" borderId="11" xfId="1" applyBorder="1" applyAlignment="1">
      <alignment horizontal="right" vertical="center"/>
    </xf>
    <xf numFmtId="3" fontId="0" fillId="0" borderId="0" xfId="0" applyNumberFormat="1">
      <alignment horizontal="left" vertical="center"/>
    </xf>
    <xf numFmtId="3" fontId="34" fillId="0" borderId="11" xfId="1" applyFill="1" applyBorder="1" applyAlignment="1">
      <alignment horizontal="right" vertical="center"/>
    </xf>
    <xf numFmtId="3" fontId="34" fillId="36" borderId="13" xfId="1" applyFill="1" applyBorder="1" applyAlignment="1">
      <alignment horizontal="right" vertical="center"/>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center" vertical="center" wrapText="1"/>
    </xf>
    <xf numFmtId="3" fontId="0" fillId="0" borderId="0" xfId="1" applyFont="1" applyFill="1" applyBorder="1" applyAlignment="1">
      <alignment horizontal="right" vertical="center"/>
    </xf>
    <xf numFmtId="3" fontId="0" fillId="0" borderId="9" xfId="1" applyFont="1" applyFill="1" applyBorder="1" applyAlignment="1">
      <alignment horizontal="right" vertical="center"/>
    </xf>
    <xf numFmtId="0" fontId="0" fillId="0" borderId="10" xfId="0" applyBorder="1">
      <alignment horizontal="left" vertical="center"/>
    </xf>
    <xf numFmtId="3" fontId="0" fillId="0" borderId="10" xfId="1" applyFont="1" applyFill="1" applyBorder="1" applyAlignment="1">
      <alignment horizontal="right" vertical="center"/>
    </xf>
    <xf numFmtId="0" fontId="0" fillId="0" borderId="0" xfId="0" applyAlignment="1">
      <alignment horizontal="left"/>
    </xf>
    <xf numFmtId="3" fontId="34" fillId="0" borderId="0" xfId="1" applyFill="1" applyBorder="1">
      <alignment horizontal="right"/>
    </xf>
    <xf numFmtId="3" fontId="34" fillId="0" borderId="0" xfId="1">
      <alignment horizontal="right"/>
    </xf>
    <xf numFmtId="3" fontId="34" fillId="0" borderId="0" xfId="1" applyFill="1" applyProtection="1">
      <alignment horizontal="right"/>
      <protection locked="0"/>
    </xf>
    <xf numFmtId="2" fontId="6" fillId="0" borderId="0" xfId="1" applyNumberFormat="1" applyFont="1" applyFill="1" applyBorder="1" applyAlignment="1">
      <alignment horizontal="right" vertical="center"/>
    </xf>
    <xf numFmtId="3" fontId="0" fillId="36" borderId="11" xfId="1" applyFont="1" applyFill="1" applyBorder="1" applyAlignment="1">
      <alignment horizontal="right" vertical="center"/>
    </xf>
    <xf numFmtId="0" fontId="37" fillId="35" borderId="2" xfId="0" applyFont="1" applyFill="1" applyBorder="1" applyAlignment="1">
      <alignment horizontal="center" vertical="center" wrapText="1"/>
    </xf>
    <xf numFmtId="3" fontId="34" fillId="38" borderId="11" xfId="1" applyFill="1" applyBorder="1" applyAlignment="1">
      <alignment horizontal="right" vertical="center"/>
    </xf>
    <xf numFmtId="9" fontId="34" fillId="0" borderId="0" xfId="1" applyNumberFormat="1" applyFill="1" applyBorder="1" applyAlignment="1">
      <alignment horizontal="right" vertical="center"/>
    </xf>
    <xf numFmtId="0" fontId="5" fillId="0" borderId="0" xfId="0" applyFont="1" applyAlignment="1">
      <alignment vertical="center" wrapText="1"/>
    </xf>
    <xf numFmtId="3" fontId="0" fillId="0" borderId="0" xfId="1" applyFont="1" applyAlignment="1">
      <alignment horizontal="right" vertical="center"/>
    </xf>
    <xf numFmtId="1" fontId="0" fillId="0" borderId="0" xfId="0" applyNumberFormat="1" applyAlignment="1">
      <alignment horizontal="right" vertical="center"/>
    </xf>
    <xf numFmtId="0" fontId="37" fillId="39" borderId="3" xfId="0" applyFont="1" applyFill="1" applyBorder="1" applyAlignment="1">
      <alignment horizontal="left" vertical="center" wrapText="1"/>
    </xf>
    <xf numFmtId="0" fontId="0" fillId="0" borderId="14" xfId="0" applyBorder="1">
      <alignment horizontal="left" vertical="center"/>
    </xf>
    <xf numFmtId="0" fontId="36" fillId="0" borderId="0" xfId="2" applyFont="1" applyFill="1">
      <alignment horizontal="left" vertical="center"/>
    </xf>
    <xf numFmtId="3" fontId="34" fillId="0" borderId="0" xfId="1" applyFill="1" applyAlignment="1">
      <alignment horizontal="right" vertical="center"/>
    </xf>
    <xf numFmtId="3" fontId="8" fillId="0" borderId="0" xfId="0" applyNumberFormat="1" applyFont="1">
      <alignment horizontal="left" vertical="center"/>
    </xf>
    <xf numFmtId="0" fontId="39" fillId="0" borderId="0" xfId="0" applyFont="1">
      <alignment horizontal="left" vertical="center"/>
    </xf>
    <xf numFmtId="3" fontId="13" fillId="3" borderId="0" xfId="1" applyFont="1" applyFill="1" applyAlignment="1">
      <alignment horizontal="right" vertical="center"/>
    </xf>
    <xf numFmtId="10" fontId="0" fillId="0" borderId="0" xfId="0" applyNumberFormat="1">
      <alignment horizontal="left" vertical="center"/>
    </xf>
    <xf numFmtId="0" fontId="9" fillId="0" borderId="0" xfId="0" applyFont="1" applyAlignment="1">
      <alignment vertical="center"/>
    </xf>
    <xf numFmtId="0" fontId="9" fillId="0" borderId="0" xfId="0" applyFont="1" applyAlignment="1">
      <alignment horizontal="center" vertical="center" wrapText="1"/>
    </xf>
    <xf numFmtId="0" fontId="9" fillId="0" borderId="15" xfId="0" applyFont="1" applyBorder="1" applyAlignment="1">
      <alignment horizontal="center" vertical="center" wrapText="1"/>
    </xf>
    <xf numFmtId="1" fontId="34" fillId="0" borderId="0" xfId="1" applyNumberFormat="1" applyFill="1" applyBorder="1" applyAlignment="1">
      <alignment horizontal="right" vertical="center"/>
    </xf>
    <xf numFmtId="0" fontId="0" fillId="0" borderId="16" xfId="0" applyBorder="1">
      <alignment horizontal="left" vertical="center"/>
    </xf>
    <xf numFmtId="3" fontId="34" fillId="0" borderId="16" xfId="1" applyFill="1" applyBorder="1" applyAlignment="1">
      <alignment horizontal="right" vertical="center"/>
    </xf>
    <xf numFmtId="1" fontId="34" fillId="0" borderId="16" xfId="1" applyNumberFormat="1" applyFill="1" applyBorder="1" applyAlignment="1">
      <alignment horizontal="right" vertical="center"/>
    </xf>
    <xf numFmtId="0" fontId="0" fillId="0" borderId="17" xfId="0" applyBorder="1">
      <alignment horizontal="left" vertical="center"/>
    </xf>
    <xf numFmtId="0" fontId="0" fillId="0" borderId="18" xfId="0" applyBorder="1">
      <alignment horizontal="left" vertical="center"/>
    </xf>
    <xf numFmtId="172" fontId="0" fillId="0" borderId="0" xfId="0" applyNumberFormat="1">
      <alignment horizontal="left" vertical="center"/>
    </xf>
    <xf numFmtId="173" fontId="0" fillId="0" borderId="0" xfId="0" applyNumberFormat="1">
      <alignment horizontal="left" vertical="center"/>
    </xf>
    <xf numFmtId="0" fontId="41" fillId="0" borderId="0" xfId="0" applyFont="1">
      <alignment horizontal="left" vertical="center"/>
    </xf>
    <xf numFmtId="0" fontId="31" fillId="0" borderId="0" xfId="2" applyFill="1" applyBorder="1">
      <alignment horizontal="left" vertical="center"/>
    </xf>
    <xf numFmtId="0" fontId="8" fillId="0" borderId="0" xfId="0" applyFont="1" applyAlignment="1">
      <alignment horizontal="left" vertical="center" wrapText="1"/>
    </xf>
    <xf numFmtId="3" fontId="4" fillId="0" borderId="0" xfId="0" applyNumberFormat="1" applyFont="1">
      <alignment horizontal="left" vertical="center"/>
    </xf>
    <xf numFmtId="171" fontId="34" fillId="0" borderId="0" xfId="1" applyNumberFormat="1" applyFill="1" applyBorder="1" applyAlignment="1">
      <alignment horizontal="right" vertical="center"/>
    </xf>
    <xf numFmtId="171" fontId="34" fillId="0" borderId="0" xfId="1" applyNumberFormat="1">
      <alignment horizontal="right"/>
    </xf>
    <xf numFmtId="0" fontId="43" fillId="0" borderId="0" xfId="0" applyFont="1">
      <alignment horizontal="left" vertical="center"/>
    </xf>
    <xf numFmtId="0" fontId="43" fillId="0" borderId="0" xfId="0" applyFont="1" applyAlignment="1">
      <alignment horizontal="center" vertical="center" wrapText="1"/>
    </xf>
    <xf numFmtId="175" fontId="8" fillId="0" borderId="0" xfId="0" applyNumberFormat="1" applyFont="1">
      <alignment horizontal="left" vertical="center"/>
    </xf>
    <xf numFmtId="174" fontId="6" fillId="0" borderId="0" xfId="1" applyNumberFormat="1" applyFont="1" applyFill="1" applyBorder="1" applyAlignment="1">
      <alignment horizontal="right" vertical="center"/>
    </xf>
    <xf numFmtId="176" fontId="0" fillId="0" borderId="0" xfId="0" applyNumberFormat="1">
      <alignment horizontal="left" vertical="center"/>
    </xf>
    <xf numFmtId="3" fontId="37" fillId="0" borderId="0" xfId="0" applyNumberFormat="1" applyFont="1" applyAlignment="1">
      <alignment horizontal="left" vertical="center" wrapText="1"/>
    </xf>
    <xf numFmtId="3" fontId="37" fillId="0" borderId="0" xfId="0" applyNumberFormat="1" applyFont="1" applyAlignment="1">
      <alignment horizontal="center" vertical="center" wrapText="1"/>
    </xf>
    <xf numFmtId="3" fontId="10" fillId="3" borderId="0" xfId="50" applyNumberFormat="1">
      <alignment horizontal="left" vertical="center"/>
    </xf>
    <xf numFmtId="3" fontId="29" fillId="0" borderId="0" xfId="0" applyNumberFormat="1" applyFont="1">
      <alignment horizontal="left" vertical="center"/>
    </xf>
    <xf numFmtId="3" fontId="38" fillId="0" borderId="0" xfId="0" applyNumberFormat="1" applyFont="1">
      <alignment horizontal="left" vertical="center"/>
    </xf>
    <xf numFmtId="3" fontId="29" fillId="40" borderId="0" xfId="0" applyNumberFormat="1" applyFont="1" applyFill="1">
      <alignment horizontal="left" vertical="center"/>
    </xf>
    <xf numFmtId="3" fontId="34" fillId="40" borderId="0" xfId="1" applyFill="1" applyAlignment="1">
      <alignment horizontal="right" vertical="center"/>
    </xf>
    <xf numFmtId="3" fontId="29" fillId="36" borderId="0" xfId="0" applyNumberFormat="1" applyFont="1" applyFill="1">
      <alignment horizontal="left" vertical="center"/>
    </xf>
    <xf numFmtId="3" fontId="34" fillId="36" borderId="0" xfId="1" applyFill="1" applyAlignment="1">
      <alignment horizontal="right" vertical="center"/>
    </xf>
    <xf numFmtId="3" fontId="29" fillId="0" borderId="0" xfId="0" applyNumberFormat="1" applyFont="1" applyAlignment="1">
      <alignment horizontal="left" vertical="center" indent="1"/>
    </xf>
    <xf numFmtId="3" fontId="38" fillId="0" borderId="0" xfId="0" applyNumberFormat="1" applyFont="1" applyAlignment="1">
      <alignment horizontal="left" vertical="center" indent="1"/>
    </xf>
    <xf numFmtId="3" fontId="38" fillId="0" borderId="9" xfId="0" applyNumberFormat="1" applyFont="1" applyBorder="1">
      <alignment horizontal="left" vertical="center"/>
    </xf>
    <xf numFmtId="3" fontId="34" fillId="0" borderId="9" xfId="1" applyFill="1" applyBorder="1" applyAlignment="1">
      <alignment horizontal="right" vertical="center"/>
    </xf>
    <xf numFmtId="3" fontId="29" fillId="0" borderId="9" xfId="1" applyFont="1" applyFill="1" applyBorder="1" applyAlignment="1">
      <alignment horizontal="right" vertical="center"/>
    </xf>
    <xf numFmtId="3" fontId="38" fillId="0" borderId="10" xfId="0" applyNumberFormat="1" applyFont="1" applyBorder="1">
      <alignment horizontal="left" vertical="center"/>
    </xf>
    <xf numFmtId="3" fontId="34" fillId="0" borderId="10" xfId="1" applyFill="1" applyBorder="1" applyAlignment="1">
      <alignment horizontal="right" vertical="center"/>
    </xf>
    <xf numFmtId="3" fontId="29" fillId="0" borderId="10" xfId="1" applyFont="1" applyFill="1" applyBorder="1" applyAlignment="1">
      <alignment horizontal="right" vertical="center"/>
    </xf>
    <xf numFmtId="3" fontId="13" fillId="0" borderId="10" xfId="1" applyFont="1" applyFill="1" applyBorder="1" applyAlignment="1">
      <alignment horizontal="right" vertical="center"/>
    </xf>
    <xf numFmtId="0" fontId="39" fillId="40" borderId="0" xfId="0" applyFont="1" applyFill="1">
      <alignment horizontal="left" vertical="center"/>
    </xf>
    <xf numFmtId="0" fontId="4" fillId="40" borderId="0" xfId="0" applyFont="1" applyFill="1">
      <alignment horizontal="left" vertical="center"/>
    </xf>
    <xf numFmtId="0" fontId="0" fillId="40" borderId="0" xfId="0" applyFill="1">
      <alignment horizontal="left" vertical="center"/>
    </xf>
    <xf numFmtId="0" fontId="8" fillId="40" borderId="0" xfId="0" applyFont="1" applyFill="1">
      <alignment horizontal="left" vertical="center"/>
    </xf>
    <xf numFmtId="0" fontId="8" fillId="40" borderId="0" xfId="0" applyFont="1" applyFill="1" applyAlignment="1">
      <alignment vertical="center"/>
    </xf>
    <xf numFmtId="0" fontId="44" fillId="0" borderId="15" xfId="0" applyFont="1" applyBorder="1" applyAlignment="1">
      <alignment horizontal="center" vertical="center"/>
    </xf>
    <xf numFmtId="0" fontId="31" fillId="40" borderId="0" xfId="2" applyFill="1">
      <alignment horizontal="left" vertical="center"/>
    </xf>
    <xf numFmtId="1" fontId="34" fillId="0" borderId="0" xfId="1" applyNumberFormat="1" applyFill="1" applyAlignment="1">
      <alignment horizontal="right" vertical="center"/>
    </xf>
    <xf numFmtId="1" fontId="34" fillId="0" borderId="14" xfId="1" applyNumberFormat="1" applyFill="1" applyBorder="1" applyAlignment="1">
      <alignment horizontal="right" vertical="center"/>
    </xf>
    <xf numFmtId="170" fontId="4" fillId="0" borderId="0" xfId="0" applyNumberFormat="1" applyFont="1">
      <alignment horizontal="left" vertical="center"/>
    </xf>
    <xf numFmtId="3" fontId="0" fillId="0" borderId="0" xfId="1" applyFont="1" applyFill="1" applyBorder="1" applyAlignment="1" applyProtection="1">
      <alignment horizontal="right" vertical="center"/>
      <protection locked="0"/>
    </xf>
    <xf numFmtId="3" fontId="0" fillId="0" borderId="16" xfId="1" applyFont="1" applyBorder="1" applyAlignment="1">
      <alignment horizontal="right" vertical="center"/>
    </xf>
    <xf numFmtId="3" fontId="0" fillId="0" borderId="16" xfId="1" applyFont="1" applyFill="1" applyBorder="1" applyAlignment="1">
      <alignment horizontal="right" vertical="center"/>
    </xf>
    <xf numFmtId="3" fontId="0" fillId="0" borderId="16" xfId="1" applyFont="1" applyFill="1" applyBorder="1" applyAlignment="1" applyProtection="1">
      <alignment horizontal="right" vertical="center"/>
      <protection locked="0"/>
    </xf>
    <xf numFmtId="3" fontId="0" fillId="0" borderId="9" xfId="1" applyFont="1" applyFill="1" applyBorder="1" applyAlignment="1" applyProtection="1">
      <alignment horizontal="right" vertical="center"/>
      <protection locked="0"/>
    </xf>
    <xf numFmtId="4" fontId="0" fillId="0" borderId="0" xfId="0" applyNumberFormat="1">
      <alignment horizontal="left" vertical="center"/>
    </xf>
    <xf numFmtId="177" fontId="0" fillId="0" borderId="0" xfId="0" applyNumberFormat="1">
      <alignment horizontal="left" vertical="center"/>
    </xf>
    <xf numFmtId="0" fontId="10" fillId="0" borderId="0" xfId="0" applyFont="1">
      <alignment horizontal="left" vertical="center"/>
    </xf>
    <xf numFmtId="4" fontId="0" fillId="0" borderId="0" xfId="1" applyNumberFormat="1" applyFont="1" applyAlignment="1">
      <alignment horizontal="right" vertical="center"/>
    </xf>
    <xf numFmtId="1" fontId="0" fillId="0" borderId="0" xfId="0" applyNumberFormat="1" applyAlignment="1">
      <alignment vertical="center"/>
    </xf>
    <xf numFmtId="2" fontId="0" fillId="0" borderId="0" xfId="0" applyNumberFormat="1" applyAlignment="1">
      <alignment vertical="center"/>
    </xf>
    <xf numFmtId="10" fontId="45" fillId="0" borderId="0" xfId="0" applyNumberFormat="1" applyFont="1" applyAlignment="1">
      <alignment horizontal="center" vertical="center"/>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30" fillId="40" borderId="0" xfId="0" applyFont="1" applyFill="1">
      <alignment horizontal="left" vertical="center"/>
    </xf>
    <xf numFmtId="178" fontId="1" fillId="0" borderId="0" xfId="55" applyNumberFormat="1" applyFont="1" applyFill="1" applyBorder="1"/>
    <xf numFmtId="167" fontId="1" fillId="0" borderId="0" xfId="54" applyNumberFormat="1"/>
    <xf numFmtId="179" fontId="0" fillId="0" borderId="0" xfId="0" applyNumberFormat="1">
      <alignment horizontal="left" vertical="center"/>
    </xf>
    <xf numFmtId="180" fontId="0" fillId="0" borderId="0" xfId="0" applyNumberFormat="1">
      <alignment horizontal="left" vertical="center"/>
    </xf>
    <xf numFmtId="0" fontId="40" fillId="40" borderId="0" xfId="4" applyFont="1" applyFill="1">
      <alignment horizontal="left" vertical="center"/>
    </xf>
    <xf numFmtId="0" fontId="4" fillId="40" borderId="0" xfId="0" applyFont="1" applyFill="1" applyAlignment="1">
      <alignment vertical="center"/>
    </xf>
    <xf numFmtId="0" fontId="6" fillId="40" borderId="0" xfId="0" applyFont="1" applyFill="1">
      <alignment horizontal="left" vertical="center"/>
    </xf>
    <xf numFmtId="3" fontId="34" fillId="40" borderId="0" xfId="1" applyFill="1" applyBorder="1" applyAlignment="1">
      <alignment horizontal="right" vertical="center"/>
    </xf>
    <xf numFmtId="9" fontId="34" fillId="40" borderId="0" xfId="1" applyNumberFormat="1" applyFill="1" applyBorder="1" applyAlignment="1">
      <alignment horizontal="right" vertical="center"/>
    </xf>
    <xf numFmtId="171" fontId="0" fillId="40" borderId="0" xfId="0" applyNumberFormat="1" applyFill="1">
      <alignment horizontal="left" vertical="center"/>
    </xf>
    <xf numFmtId="0" fontId="32" fillId="40" borderId="0" xfId="4" applyFill="1">
      <alignment horizontal="left" vertical="center"/>
    </xf>
    <xf numFmtId="2" fontId="0" fillId="40" borderId="0" xfId="0" applyNumberFormat="1" applyFill="1" applyAlignment="1">
      <alignment horizontal="center" vertical="center"/>
    </xf>
    <xf numFmtId="3" fontId="34" fillId="40" borderId="11" xfId="1" applyFill="1" applyBorder="1" applyAlignment="1">
      <alignment horizontal="right" vertical="center"/>
    </xf>
    <xf numFmtId="180" fontId="4" fillId="0" borderId="0" xfId="0" applyNumberFormat="1" applyFont="1">
      <alignment horizontal="left" vertical="center"/>
    </xf>
    <xf numFmtId="181" fontId="8" fillId="0" borderId="0" xfId="0" applyNumberFormat="1" applyFont="1">
      <alignment horizontal="left" vertical="center"/>
    </xf>
    <xf numFmtId="180" fontId="8" fillId="0" borderId="0" xfId="0" applyNumberFormat="1" applyFont="1">
      <alignment horizontal="left" vertical="center"/>
    </xf>
    <xf numFmtId="168" fontId="6" fillId="0" borderId="0" xfId="1" applyNumberFormat="1" applyFont="1" applyAlignment="1">
      <alignment horizontal="right" vertical="center"/>
    </xf>
    <xf numFmtId="3" fontId="0" fillId="0" borderId="0" xfId="1" applyFont="1" applyFill="1" applyAlignment="1">
      <alignment horizontal="right" vertical="center"/>
    </xf>
    <xf numFmtId="182" fontId="6" fillId="0" borderId="0" xfId="1" applyNumberFormat="1" applyFont="1" applyAlignment="1">
      <alignment horizontal="right" vertical="center"/>
    </xf>
    <xf numFmtId="3" fontId="11" fillId="0" borderId="0" xfId="1" applyFont="1" applyFill="1" applyAlignment="1">
      <alignment horizontal="right" vertical="center"/>
    </xf>
    <xf numFmtId="0" fontId="38" fillId="40" borderId="19" xfId="0" applyFont="1" applyFill="1" applyBorder="1">
      <alignment horizontal="left" vertical="center"/>
    </xf>
    <xf numFmtId="3" fontId="34" fillId="40" borderId="20" xfId="1" applyFill="1" applyBorder="1" applyAlignment="1">
      <alignment vertical="center" wrapText="1"/>
    </xf>
    <xf numFmtId="0" fontId="0" fillId="36" borderId="0" xfId="0" applyFill="1" applyAlignment="1">
      <alignment vertical="center" wrapText="1"/>
    </xf>
    <xf numFmtId="0" fontId="38" fillId="0" borderId="19" xfId="0" applyFont="1" applyBorder="1">
      <alignment horizontal="left" vertical="center"/>
    </xf>
    <xf numFmtId="3" fontId="34" fillId="0" borderId="20" xfId="1" applyBorder="1" applyAlignment="1">
      <alignment vertical="center" wrapText="1"/>
    </xf>
    <xf numFmtId="3" fontId="34" fillId="36" borderId="20" xfId="1" applyFill="1" applyBorder="1" applyAlignment="1">
      <alignment vertical="center" wrapText="1"/>
    </xf>
    <xf numFmtId="0" fontId="38" fillId="36" borderId="19" xfId="0" applyFont="1" applyFill="1" applyBorder="1">
      <alignment horizontal="left" vertical="center"/>
    </xf>
    <xf numFmtId="0" fontId="38" fillId="0" borderId="19" xfId="0" applyFont="1" applyBorder="1" applyAlignment="1">
      <alignment horizontal="left" vertical="center" indent="1"/>
    </xf>
    <xf numFmtId="3" fontId="46" fillId="0" borderId="20" xfId="1" applyFont="1" applyFill="1" applyBorder="1" applyAlignment="1">
      <alignment vertical="center" wrapText="1"/>
    </xf>
    <xf numFmtId="0" fontId="38" fillId="36" borderId="19" xfId="0" applyFont="1" applyFill="1" applyBorder="1" applyAlignment="1">
      <alignment horizontal="left" vertical="center" indent="1"/>
    </xf>
    <xf numFmtId="0" fontId="38" fillId="38" borderId="19" xfId="0" applyFont="1" applyFill="1" applyBorder="1">
      <alignment horizontal="left" vertical="center"/>
    </xf>
    <xf numFmtId="3" fontId="13" fillId="0" borderId="0" xfId="1" applyFont="1" applyBorder="1">
      <alignment horizontal="right"/>
    </xf>
    <xf numFmtId="0" fontId="48" fillId="0" borderId="0" xfId="0" applyFont="1" applyAlignment="1">
      <alignment vertical="center"/>
    </xf>
    <xf numFmtId="3" fontId="49" fillId="0" borderId="0" xfId="1" applyFont="1" applyFill="1" applyAlignment="1">
      <alignment horizontal="right" vertical="center"/>
    </xf>
    <xf numFmtId="3" fontId="49" fillId="0" borderId="0" xfId="1" applyFont="1" applyAlignment="1">
      <alignment horizontal="right" vertical="center"/>
    </xf>
    <xf numFmtId="183" fontId="6" fillId="40" borderId="0" xfId="1" applyNumberFormat="1" applyFont="1" applyFill="1" applyAlignment="1">
      <alignment horizontal="right" vertical="center"/>
    </xf>
    <xf numFmtId="183" fontId="8" fillId="40" borderId="0" xfId="0" applyNumberFormat="1" applyFont="1" applyFill="1">
      <alignment horizontal="left" vertical="center"/>
    </xf>
    <xf numFmtId="3" fontId="0" fillId="0" borderId="0" xfId="0" applyNumberFormat="1" applyAlignment="1">
      <alignment vertical="center"/>
    </xf>
    <xf numFmtId="1" fontId="49" fillId="0" borderId="0" xfId="1" applyNumberFormat="1" applyFont="1" applyFill="1" applyBorder="1" applyAlignment="1">
      <alignment horizontal="right" vertical="center"/>
    </xf>
    <xf numFmtId="3" fontId="49" fillId="0" borderId="16" xfId="1" applyFont="1" applyFill="1" applyBorder="1" applyAlignment="1">
      <alignment horizontal="right" vertical="center"/>
    </xf>
    <xf numFmtId="3" fontId="50" fillId="0" borderId="10" xfId="0" applyNumberFormat="1" applyFont="1" applyBorder="1">
      <alignment horizontal="left" vertical="center"/>
    </xf>
    <xf numFmtId="17" fontId="37" fillId="35" borderId="2" xfId="0" quotePrefix="1" applyNumberFormat="1" applyFont="1" applyFill="1" applyBorder="1" applyAlignment="1">
      <alignment horizontal="center" vertical="center" wrapText="1"/>
    </xf>
    <xf numFmtId="0" fontId="37" fillId="35" borderId="2" xfId="0" quotePrefix="1" applyFont="1" applyFill="1" applyBorder="1" applyAlignment="1">
      <alignment horizontal="center" vertical="center" wrapText="1"/>
    </xf>
    <xf numFmtId="3" fontId="46" fillId="38" borderId="20" xfId="1" applyFont="1" applyFill="1" applyBorder="1" applyAlignment="1">
      <alignment vertical="center" wrapText="1"/>
    </xf>
    <xf numFmtId="0" fontId="29" fillId="36" borderId="12" xfId="0" applyFont="1" applyFill="1" applyBorder="1">
      <alignment horizontal="left" vertical="center"/>
    </xf>
    <xf numFmtId="3" fontId="34" fillId="36" borderId="21" xfId="1" applyFill="1" applyBorder="1" applyAlignment="1">
      <alignment vertical="center" wrapText="1"/>
    </xf>
    <xf numFmtId="0" fontId="29" fillId="38" borderId="25" xfId="0" applyFont="1" applyFill="1" applyBorder="1">
      <alignment horizontal="left" vertical="center"/>
    </xf>
    <xf numFmtId="3" fontId="34" fillId="38" borderId="26" xfId="1" applyFill="1" applyBorder="1" applyAlignment="1">
      <alignment horizontal="right" vertical="center"/>
    </xf>
    <xf numFmtId="3" fontId="46" fillId="38" borderId="27" xfId="1" applyFont="1" applyFill="1" applyBorder="1" applyAlignment="1">
      <alignment vertical="center" wrapText="1"/>
    </xf>
    <xf numFmtId="0" fontId="29" fillId="36" borderId="22" xfId="0" applyFont="1" applyFill="1" applyBorder="1">
      <alignment horizontal="left" vertical="center"/>
    </xf>
    <xf numFmtId="3" fontId="34" fillId="36" borderId="23" xfId="1" applyFill="1" applyBorder="1" applyAlignment="1">
      <alignment horizontal="right" vertical="center"/>
    </xf>
    <xf numFmtId="0" fontId="47" fillId="36" borderId="24" xfId="0" applyFont="1" applyFill="1" applyBorder="1" applyAlignment="1">
      <alignment vertical="center"/>
    </xf>
    <xf numFmtId="3" fontId="51" fillId="3" borderId="0" xfId="1" applyFont="1" applyFill="1" applyAlignment="1">
      <alignment horizontal="right" vertical="center"/>
    </xf>
    <xf numFmtId="171" fontId="0" fillId="0" borderId="0" xfId="0" applyNumberFormat="1" applyAlignment="1">
      <alignment horizontal="right" vertical="center" wrapText="1"/>
    </xf>
    <xf numFmtId="1" fontId="0" fillId="0" borderId="0" xfId="0" applyNumberFormat="1" applyAlignment="1">
      <alignment horizontal="right" vertical="center" wrapText="1"/>
    </xf>
    <xf numFmtId="0" fontId="0" fillId="0" borderId="9" xfId="0" applyBorder="1" applyAlignment="1">
      <alignment horizontal="left" vertical="center" wrapText="1"/>
    </xf>
    <xf numFmtId="1" fontId="0" fillId="0" borderId="9" xfId="0" applyNumberFormat="1" applyBorder="1" applyAlignment="1">
      <alignment horizontal="right" vertical="center" wrapText="1"/>
    </xf>
    <xf numFmtId="49" fontId="0" fillId="0" borderId="0" xfId="0" applyNumberFormat="1" applyAlignment="1">
      <alignment horizontal="left" vertical="center" wrapText="1"/>
    </xf>
    <xf numFmtId="172" fontId="0" fillId="0" borderId="0" xfId="1" applyNumberFormat="1" applyFont="1" applyFill="1" applyBorder="1" applyAlignment="1">
      <alignment vertical="center" wrapText="1"/>
    </xf>
    <xf numFmtId="3" fontId="0" fillId="0" borderId="0" xfId="0" applyNumberFormat="1" applyAlignment="1">
      <alignment horizontal="right" vertical="center" wrapText="1"/>
    </xf>
    <xf numFmtId="0" fontId="35" fillId="3" borderId="0" xfId="50" applyFont="1" applyAlignment="1">
      <alignment horizontal="right" vertical="center"/>
    </xf>
    <xf numFmtId="0" fontId="0" fillId="0" borderId="14" xfId="0" applyBorder="1" applyAlignment="1">
      <alignment horizontal="left" vertical="center" wrapText="1"/>
    </xf>
    <xf numFmtId="3" fontId="0" fillId="0" borderId="14" xfId="0" applyNumberFormat="1" applyBorder="1" applyAlignment="1">
      <alignment horizontal="right" vertical="center" wrapText="1"/>
    </xf>
    <xf numFmtId="1" fontId="0" fillId="0" borderId="14" xfId="0" applyNumberFormat="1" applyBorder="1" applyAlignment="1">
      <alignment horizontal="right" vertical="center" wrapText="1"/>
    </xf>
    <xf numFmtId="17" fontId="0" fillId="0" borderId="0" xfId="0" quotePrefix="1" applyNumberFormat="1" applyAlignment="1">
      <alignment horizontal="center" vertical="center" wrapText="1"/>
    </xf>
    <xf numFmtId="0" fontId="0" fillId="0" borderId="0" xfId="0" quotePrefix="1" applyAlignment="1">
      <alignment horizontal="center" vertical="center" wrapText="1"/>
    </xf>
    <xf numFmtId="3" fontId="0" fillId="0" borderId="0" xfId="1" applyFont="1" applyFill="1" applyBorder="1" applyAlignment="1">
      <alignment horizontal="left" vertical="center" wrapText="1"/>
    </xf>
    <xf numFmtId="3" fontId="0" fillId="0" borderId="14" xfId="1" applyFont="1" applyFill="1" applyBorder="1" applyAlignment="1">
      <alignment horizontal="right" vertical="center"/>
    </xf>
    <xf numFmtId="3" fontId="0" fillId="0" borderId="14" xfId="1" applyFont="1" applyFill="1" applyBorder="1" applyAlignment="1">
      <alignment horizontal="right" vertical="center" wrapText="1"/>
    </xf>
    <xf numFmtId="3" fontId="34" fillId="3" borderId="0" xfId="1" applyFill="1" applyAlignment="1">
      <alignment horizontal="right" vertical="center"/>
    </xf>
    <xf numFmtId="0" fontId="52" fillId="0" borderId="0" xfId="0" applyFont="1">
      <alignment horizontal="left" vertical="center"/>
    </xf>
    <xf numFmtId="0" fontId="53" fillId="0" borderId="0" xfId="0" applyFont="1">
      <alignment horizontal="left" vertical="center"/>
    </xf>
    <xf numFmtId="0" fontId="54" fillId="0" borderId="0" xfId="0" applyFont="1">
      <alignment horizontal="left" vertical="center"/>
    </xf>
    <xf numFmtId="0" fontId="55" fillId="0" borderId="0" xfId="0" applyFont="1">
      <alignment horizontal="left" vertical="center"/>
    </xf>
    <xf numFmtId="0" fontId="56" fillId="0" borderId="0" xfId="2" applyFont="1">
      <alignment horizontal="left" vertical="center"/>
    </xf>
    <xf numFmtId="0" fontId="32" fillId="0" borderId="0" xfId="4">
      <alignment horizontal="left" vertical="center"/>
    </xf>
    <xf numFmtId="1" fontId="10" fillId="3" borderId="0" xfId="50" applyNumberFormat="1" applyAlignment="1">
      <alignment horizontal="right" vertical="center"/>
    </xf>
    <xf numFmtId="0" fontId="0" fillId="0" borderId="28" xfId="0" applyBorder="1" applyAlignment="1">
      <alignment horizontal="left" vertical="center" wrapText="1"/>
    </xf>
    <xf numFmtId="3" fontId="0" fillId="0" borderId="28" xfId="0" applyNumberFormat="1" applyBorder="1" applyAlignment="1">
      <alignment horizontal="right" vertical="center" wrapText="1"/>
    </xf>
    <xf numFmtId="0" fontId="0" fillId="0" borderId="0" xfId="0" applyAlignment="1">
      <alignment horizontal="center" vertical="center" wrapText="1"/>
    </xf>
  </cellXfs>
  <cellStyles count="5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6" builtinId="27" hidden="1"/>
    <cellStyle name="Calculation" xfId="19" builtinId="22" hidden="1"/>
    <cellStyle name="Check Cell" xfId="21" builtinId="23" hidden="1"/>
    <cellStyle name="Comma" xfId="1" builtinId="3" customBuiltin="1"/>
    <cellStyle name="Comma [0]" xfId="3" builtinId="6" hidden="1" customBuiltin="1"/>
    <cellStyle name="Comma 2" xfId="55" xr:uid="{82A44D43-8A07-462F-88CD-0BE00451628B}"/>
    <cellStyle name="Comma 21" xfId="56" xr:uid="{2B1F882D-18E7-48E2-9B2A-C0CE6FE0BD2F}"/>
    <cellStyle name="Comma 22" xfId="57" xr:uid="{ABD9E200-6E9A-4EE5-A25B-A44958652D1E}"/>
    <cellStyle name="Comma 23" xfId="58" xr:uid="{61D0C358-7A43-4CB0-845B-A66AFC6CD5D6}"/>
    <cellStyle name="Currency" xfId="10" builtinId="4" hidden="1"/>
    <cellStyle name="Currency [0]" xfId="11" builtinId="7" hidden="1"/>
    <cellStyle name="Explanatory Text" xfId="24" builtinId="53" hidden="1"/>
    <cellStyle name="FER - Subheading" xfId="51" xr:uid="{D0C18521-E65E-4D8B-AB26-9C3D43B88FE2}"/>
    <cellStyle name="Followed Hyperlink" xfId="9" builtinId="9" hidden="1"/>
    <cellStyle name="Good" xfId="15" builtinId="26" hidden="1"/>
    <cellStyle name="Heading 1" xfId="4" builtinId="16" customBuiltin="1"/>
    <cellStyle name="Heading 2" xfId="5" builtinId="17" customBuiltin="1"/>
    <cellStyle name="Heading 3" xfId="6" builtinId="18" hidden="1" customBuiltin="1"/>
    <cellStyle name="Heading 4" xfId="14" builtinId="19" hidden="1"/>
    <cellStyle name="Hyperlink" xfId="2" builtinId="8" customBuiltin="1"/>
    <cellStyle name="Input" xfId="18" builtinId="20" hidden="1"/>
    <cellStyle name="Linked Cell" xfId="20" builtinId="24" hidden="1"/>
    <cellStyle name="Neutral" xfId="17" builtinId="28" hidden="1"/>
    <cellStyle name="Normal" xfId="0" builtinId="0" customBuiltin="1"/>
    <cellStyle name="Normal 2" xfId="53" xr:uid="{6F09D9F2-5376-4480-9FCE-3A7F407AC552}"/>
    <cellStyle name="Normal 3" xfId="52" xr:uid="{F6E6AE7C-B4EF-4CE4-8D5A-B4B50066C150}"/>
    <cellStyle name="Normal 4" xfId="54" xr:uid="{22683B37-A0D3-4263-BB80-7874164B85AF}"/>
    <cellStyle name="Note" xfId="23" builtinId="10" hidden="1"/>
    <cellStyle name="Occassional paper - Subheading" xfId="49" xr:uid="{37E727C9-4C4C-42F3-8A90-7733CFC03A59}"/>
    <cellStyle name="Output" xfId="8" builtinId="21" hidden="1" customBuiltin="1"/>
    <cellStyle name="Per cent" xfId="12" builtinId="5" hidden="1"/>
    <cellStyle name="SEFF - Subheading" xfId="50" xr:uid="{5DC46259-97C2-4B31-AD98-CA6C066AEAD8}"/>
    <cellStyle name="Title" xfId="13" builtinId="15" hidden="1"/>
    <cellStyle name="Total" xfId="7" builtinId="25" hidden="1" customBuiltin="1"/>
    <cellStyle name="Warning Text" xfId="22" builtinId="11" hidden="1"/>
  </cellStyles>
  <dxfs count="73">
    <dxf>
      <numFmt numFmtId="1" formatCode="0"/>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1"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fill>
        <patternFill patternType="none">
          <fgColor indexed="64"/>
          <bgColor indexed="65"/>
        </patternFill>
      </fill>
      <alignment horizontal="right" vertical="center" textRotation="0" wrapText="0" indent="0" justifyLastLine="0" shrinkToFit="0" readingOrder="0"/>
    </dxf>
    <dxf>
      <numFmt numFmtId="1" formatCode="0"/>
      <alignment horizontal="right" vertical="center" textRotation="0" wrapText="0" justifyLastLine="0" shrinkToFit="0" readingOrder="0"/>
    </dxf>
    <dxf>
      <fill>
        <patternFill patternType="none">
          <fgColor indexed="64"/>
          <bgColor auto="1"/>
        </patternFill>
      </fill>
      <alignment vertical="center" textRotation="0" indent="0" justifyLastLine="0" shrinkToFit="0" readingOrder="0"/>
    </dxf>
    <dxf>
      <fill>
        <patternFill patternType="none">
          <fgColor rgb="FF000000"/>
          <bgColor auto="1"/>
        </patternFill>
      </fill>
      <alignment vertical="center" textRotation="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theme="0"/>
        </left>
        <right style="thin">
          <color theme="0"/>
        </right>
        <top/>
        <bottom/>
      </border>
    </dxf>
    <dxf>
      <fill>
        <patternFill patternType="none">
          <fgColor rgb="FF000000"/>
          <bgColor auto="1"/>
        </patternFill>
      </fill>
      <alignment horizontal="right" textRotation="0" wrapText="0" indent="0" justifyLastLine="0" shrinkToFit="0" readingOrder="0"/>
    </dxf>
    <dxf>
      <numFmt numFmtId="170" formatCode="#,##0.0"/>
      <fill>
        <patternFill patternType="none">
          <fgColor indexed="64"/>
          <bgColor auto="1"/>
        </patternFill>
      </fill>
      <alignment horizontal="right" vertical="center" textRotation="0" wrapText="0" indent="0" justifyLastLine="0" shrinkToFit="0" readingOrder="0"/>
    </dxf>
    <dxf>
      <numFmt numFmtId="170" formatCode="#,##0.0"/>
      <fill>
        <patternFill patternType="none">
          <fgColor indexed="64"/>
          <bgColor auto="1"/>
        </patternFill>
      </fill>
      <alignment horizontal="right" vertical="center" textRotation="0" wrapText="0" indent="0" justifyLastLine="0" shrinkToFit="0" readingOrder="0"/>
    </dxf>
    <dxf>
      <numFmt numFmtId="170" formatCode="#,##0.0"/>
      <fill>
        <patternFill patternType="none">
          <fgColor indexed="64"/>
          <bgColor auto="1"/>
        </patternFill>
      </fill>
      <alignment horizontal="right" vertical="center" textRotation="0" wrapText="0" indent="0" justifyLastLine="0" shrinkToFit="0" readingOrder="0"/>
    </dxf>
    <dxf>
      <numFmt numFmtId="170" formatCode="#,##0.0"/>
      <fill>
        <patternFill patternType="none">
          <fgColor indexed="64"/>
          <bgColor auto="1"/>
        </patternFill>
      </fill>
      <alignment horizontal="right" vertical="center" textRotation="0" wrapText="0" indent="0" justifyLastLine="0" shrinkToFit="0" readingOrder="0"/>
    </dxf>
    <dxf>
      <numFmt numFmtId="170" formatCode="#,##0.0"/>
      <fill>
        <patternFill patternType="none">
          <fgColor indexed="64"/>
          <bgColor auto="1"/>
        </patternFill>
      </fill>
      <alignment horizontal="right" vertical="center" textRotation="0" wrapText="0" indent="0" justifyLastLine="0" shrinkToFit="0" readingOrder="0"/>
    </dxf>
    <dxf>
      <fill>
        <patternFill patternType="none">
          <fgColor indexed="64"/>
          <bgColor auto="1"/>
        </patternFill>
      </fill>
      <alignment vertical="center" textRotation="0" indent="0" justifyLastLine="0" shrinkToFit="0" readingOrder="0"/>
    </dxf>
    <dxf>
      <numFmt numFmtId="169" formatCode="mmm\ yyyy"/>
      <fill>
        <patternFill patternType="none">
          <fgColor rgb="FF000000"/>
          <bgColor auto="1"/>
        </patternFill>
      </fill>
      <alignment vertical="center" textRotation="0" indent="0" justifyLastLine="0" shrinkToFit="0" readingOrder="0"/>
    </dxf>
    <dxf>
      <numFmt numFmtId="169" formatCode="mmm\ yyyy"/>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12"/>
        <color auto="1"/>
        <name val="Helvetica"/>
        <family val="2"/>
      </font>
      <alignment horizontal="general" vertical="center" textRotation="0" indent="0" justifyLastLine="0" shrinkToFit="0" readingOrder="0"/>
    </dxf>
    <dxf>
      <font>
        <strike val="0"/>
        <outline val="0"/>
        <shadow val="0"/>
        <u val="none"/>
        <vertAlign val="baseline"/>
        <sz val="12"/>
        <color auto="1"/>
        <name val="Helvetica"/>
        <family val="2"/>
      </font>
      <alignment vertical="center" textRotation="0" indent="0" justifyLastLine="0" shrinkToFit="0" readingOrder="0"/>
    </dxf>
    <dxf>
      <font>
        <strike val="0"/>
        <outline val="0"/>
        <shadow val="0"/>
        <u val="none"/>
        <vertAlign val="baseline"/>
        <sz val="12"/>
        <color auto="1"/>
        <name val="Helvetica"/>
        <family val="2"/>
      </font>
      <alignment vertical="center" textRotation="0" indent="0" justifyLastLine="0" shrinkToFit="0" readingOrder="0"/>
    </dxf>
    <dxf>
      <font>
        <strike val="0"/>
        <outline val="0"/>
        <shadow val="0"/>
        <u val="none"/>
        <vertAlign val="baseline"/>
        <sz val="12"/>
        <color auto="1"/>
        <name val="Helvetica"/>
        <family val="2"/>
      </font>
      <alignment vertical="center" textRotation="0" indent="0" justifyLastLine="0" shrinkToFit="0" readingOrder="0"/>
    </dxf>
    <dxf>
      <border outline="0">
        <bottom style="thin">
          <color rgb="FF397E77"/>
        </bottom>
      </border>
    </dxf>
    <dxf>
      <font>
        <strike val="0"/>
        <outline val="0"/>
        <shadow val="0"/>
        <u val="none"/>
        <vertAlign val="baseline"/>
        <sz val="12"/>
        <color auto="1"/>
        <name val="Helvetica"/>
        <family val="2"/>
      </font>
      <alignment vertical="center" textRotation="0" indent="0" justifyLastLine="0" shrinkToFit="0" readingOrder="0"/>
    </dxf>
    <dxf>
      <font>
        <b/>
        <i val="0"/>
        <strike val="0"/>
        <condense val="0"/>
        <extend val="0"/>
        <outline val="0"/>
        <shadow val="0"/>
        <u val="none"/>
        <vertAlign val="baseline"/>
        <sz val="12"/>
        <color rgb="FFFFFFFF"/>
        <name val="Helvetica"/>
        <family val="2"/>
        <scheme val="none"/>
      </font>
      <fill>
        <patternFill patternType="solid">
          <fgColor indexed="64"/>
          <bgColor rgb="FF397E77"/>
        </patternFill>
      </fill>
      <alignment horizontal="center" vertical="center" textRotation="0" wrapText="1" indent="0" justifyLastLine="0" shrinkToFit="0" readingOrder="0"/>
      <border diagonalUp="0" diagonalDown="0" outline="0">
        <left style="medium">
          <color theme="0"/>
        </left>
        <right style="medium">
          <color theme="0"/>
        </right>
        <top/>
        <bottom/>
      </border>
    </dxf>
    <dxf>
      <fill>
        <patternFill patternType="none">
          <fgColor indexed="64"/>
          <bgColor auto="1"/>
        </patternFill>
      </fill>
      <alignment vertical="center" textRotation="0" wrapText="0" indent="0" justifyLastLine="0" shrinkToFit="0" readingOrder="0"/>
    </dxf>
    <dxf>
      <font>
        <strike val="0"/>
        <outline val="0"/>
        <shadow val="0"/>
        <u val="none"/>
        <vertAlign val="baseline"/>
        <sz val="12"/>
        <color auto="1"/>
        <name val="Helvetica"/>
        <scheme val="none"/>
      </font>
      <numFmt numFmtId="3" formatCode="#,##0"/>
      <fill>
        <patternFill patternType="none">
          <fgColor indexed="64"/>
          <bgColor auto="1"/>
        </patternFill>
      </fill>
      <alignment vertical="center" textRotation="0" wrapText="0" indent="0" justifyLastLine="0" shrinkToFit="0" readingOrder="0"/>
    </dxf>
    <dxf>
      <numFmt numFmtId="3" formatCode="#,##0"/>
      <fill>
        <patternFill patternType="none">
          <fgColor indexed="64"/>
          <bgColor auto="1"/>
        </patternFill>
      </fill>
    </dxf>
    <dxf>
      <numFmt numFmtId="3" formatCode="#,##0"/>
      <fill>
        <patternFill patternType="none">
          <fgColor indexed="64"/>
          <bgColor auto="1"/>
        </patternFill>
      </fill>
    </dxf>
    <dxf>
      <numFmt numFmtId="3" formatCode="#,##0"/>
      <fill>
        <patternFill patternType="none">
          <fgColor indexed="64"/>
          <bgColor auto="1"/>
        </patternFill>
      </fill>
    </dxf>
    <dxf>
      <numFmt numFmtId="3" formatCode="#,##0"/>
      <fill>
        <patternFill patternType="none">
          <fgColor indexed="64"/>
          <bgColor auto="1"/>
        </patternFill>
      </fill>
    </dxf>
    <dxf>
      <numFmt numFmtId="3" formatCode="#,##0"/>
      <fill>
        <patternFill patternType="none">
          <fgColor indexed="64"/>
          <bgColor auto="1"/>
        </patternFill>
      </fill>
    </dxf>
    <dxf>
      <font>
        <strike val="0"/>
        <outline val="0"/>
        <shadow val="0"/>
        <u val="none"/>
        <vertAlign val="baseline"/>
        <sz val="12"/>
        <color auto="1"/>
        <name val="Helvetica"/>
        <scheme val="none"/>
      </font>
      <numFmt numFmtId="3" formatCode="#,##0"/>
      <fill>
        <patternFill patternType="none">
          <fgColor indexed="64"/>
          <bgColor auto="1"/>
        </patternFill>
      </fill>
      <alignment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border outline="0">
        <bottom style="medium">
          <color rgb="FF397E77"/>
        </bottom>
      </border>
    </dxf>
    <dxf>
      <font>
        <strike val="0"/>
        <outline val="0"/>
        <shadow val="0"/>
        <u val="none"/>
        <vertAlign val="baseline"/>
        <sz val="12"/>
        <color auto="1"/>
        <name val="Helvetica"/>
        <scheme val="none"/>
      </font>
      <numFmt numFmtId="3" formatCode="#,##0"/>
      <fill>
        <patternFill patternType="none">
          <fgColor indexed="64"/>
          <bgColor auto="1"/>
        </patternFill>
      </fill>
      <alignment vertical="center" textRotation="0" wrapText="0" indent="0" justifyLastLine="0" shrinkToFit="0" readingOrder="0"/>
    </dxf>
    <dxf>
      <font>
        <b/>
        <i val="0"/>
        <strike val="0"/>
        <condense val="0"/>
        <extend val="0"/>
        <outline val="0"/>
        <shadow val="0"/>
        <u val="none"/>
        <vertAlign val="baseline"/>
        <sz val="12"/>
        <color rgb="FFFFFFFF"/>
        <name val="Helvetica"/>
        <scheme val="none"/>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ck">
          <color rgb="FFFFFFFF"/>
        </left>
        <right style="thick">
          <color rgb="FFFFFFFF"/>
        </right>
        <top/>
        <bottom/>
      </border>
    </dxf>
    <dxf>
      <font>
        <b/>
        <i val="0"/>
        <strike val="0"/>
        <condense val="0"/>
        <extend val="0"/>
        <outline val="0"/>
        <shadow val="0"/>
        <u val="none"/>
        <vertAlign val="baseline"/>
        <sz val="12"/>
        <color theme="0"/>
        <name val="Helvetica"/>
        <scheme val="minor"/>
      </font>
      <fill>
        <patternFill patternType="none">
          <fgColor indexed="64"/>
          <bgColor auto="1"/>
        </patternFill>
      </fill>
      <alignment horizontal="general" vertical="center" textRotation="0" wrapText="0" indent="0" justifyLastLine="0" shrinkToFit="0" readingOrder="0"/>
    </dxf>
    <dxf>
      <fill>
        <patternFill>
          <bgColor rgb="FFEDF7F6"/>
        </patternFill>
      </fill>
    </dxf>
    <dxf>
      <font>
        <b/>
        <i val="0"/>
        <strike val="0"/>
        <color theme="0"/>
      </font>
      <fill>
        <patternFill>
          <bgColor rgb="FF397E77"/>
        </patternFill>
      </fill>
      <border>
        <left/>
        <right/>
        <vertical style="medium">
          <color theme="0"/>
        </vertical>
      </border>
    </dxf>
    <dxf>
      <border>
        <left/>
        <right/>
        <top/>
        <bottom style="thin">
          <color rgb="FF397E77"/>
        </bottom>
        <vertical style="thin">
          <color theme="0" tint="-0.24994659260841701"/>
        </vertical>
        <horizontal/>
      </border>
    </dxf>
    <dxf>
      <fill>
        <patternFill>
          <bgColor rgb="FFF7F2FB"/>
        </patternFill>
      </fill>
    </dxf>
    <dxf>
      <font>
        <b/>
        <i val="0"/>
        <strike val="0"/>
        <color theme="0"/>
      </font>
      <fill>
        <patternFill>
          <bgColor rgb="FF8B63A6"/>
        </patternFill>
      </fill>
      <border>
        <left/>
        <right/>
        <vertical style="medium">
          <color theme="0"/>
        </vertical>
      </border>
    </dxf>
    <dxf>
      <border>
        <left/>
        <right/>
        <top/>
        <bottom style="thin">
          <color rgb="FF8B63A6"/>
        </bottom>
        <vertical style="thin">
          <color theme="0" tint="-0.24994659260841701"/>
        </vertical>
        <horizontal/>
      </border>
    </dxf>
    <dxf>
      <fill>
        <patternFill>
          <bgColor rgb="FFEEF5FA"/>
        </patternFill>
      </fill>
    </dxf>
    <dxf>
      <font>
        <b/>
        <i val="0"/>
        <strike val="0"/>
        <color rgb="FFFFFFFF"/>
      </font>
      <fill>
        <patternFill>
          <bgColor rgb="FF42799A"/>
        </patternFill>
      </fill>
      <border>
        <left/>
        <right/>
        <vertical style="medium">
          <color theme="0"/>
        </vertical>
      </border>
    </dxf>
    <dxf>
      <border>
        <left/>
        <right/>
        <top/>
        <bottom style="thin">
          <color theme="7" tint="-0.24994659260841701"/>
        </bottom>
        <vertical style="thin">
          <color theme="0" tint="-0.24994659260841701"/>
        </vertical>
        <horizontal/>
      </border>
    </dxf>
  </dxfs>
  <tableStyles count="3" defaultTableStyle="TableStyleMedium2" defaultPivotStyle="PivotStyleLight16">
    <tableStyle name="SFC - FER (blue - blue) no horiz borders" pivot="0" count="3" xr9:uid="{B1E257AB-1A40-4908-939D-9168A15ECBDD}">
      <tableStyleElement type="wholeTable" dxfId="72"/>
      <tableStyleElement type="headerRow" dxfId="71"/>
      <tableStyleElement type="secondRowStripe" dxfId="70"/>
    </tableStyle>
    <tableStyle name="SFC - Occasional paper (purple - purple) no horiz borders" pivot="0" count="3" xr9:uid="{C80EF4EA-48C4-4F3E-B8A1-B2999417CED6}">
      <tableStyleElement type="wholeTable" dxfId="69"/>
      <tableStyleElement type="headerRow" dxfId="68"/>
      <tableStyleElement type="secondRowStripe" dxfId="67"/>
    </tableStyle>
    <tableStyle name="SFC - SEFF (teal - teal) no horiz borders" pivot="0" count="3" xr9:uid="{E62E5E58-7CF0-41F1-83EC-F0D21D7BD2BD}">
      <tableStyleElement type="wholeTable" dxfId="66"/>
      <tableStyleElement type="headerRow" dxfId="65"/>
      <tableStyleElement type="secondRowStripe" dxfId="64"/>
    </tableStyle>
  </tableStyles>
  <colors>
    <mruColors>
      <color rgb="FF397E77"/>
      <color rgb="FFFFFFFF"/>
      <color rgb="FFB9DEDA"/>
      <color rgb="FFEDF7F6"/>
      <color rgb="FFB17DD6"/>
      <color rgb="FF39A095"/>
      <color rgb="FF12436D"/>
      <color rgb="FFBFBFBF"/>
      <color rgb="FF000000"/>
      <color rgb="FF8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calcChain" Target="calcChain.xml" Id="rId18" /><Relationship Type="http://schemas.openxmlformats.org/officeDocument/2006/relationships/worksheet" Target="worksheets/sheet3.xml" Id="rId3" /><Relationship Type="http://schemas.openxmlformats.org/officeDocument/2006/relationships/customXml" Target="../customXml/item3.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sharedStrings" Target="sharedStrings.xml" Id="rId17" /><Relationship Type="http://schemas.openxmlformats.org/officeDocument/2006/relationships/worksheet" Target="worksheets/sheet2.xml" Id="rId2" /><Relationship Type="http://schemas.openxmlformats.org/officeDocument/2006/relationships/styles" Target="styles.xml" Id="rId16" /><Relationship Type="http://schemas.openxmlformats.org/officeDocument/2006/relationships/customXml" Target="../customXml/item2.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theme" Target="theme/theme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4.xml" Id="rId22" /><Relationship Type="http://schemas.openxmlformats.org/officeDocument/2006/relationships/customXml" Target="/customXML/item5.xml" Id="Rcaacc1d579e84aaa"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656419B-BC2C-4B16-853D-3DCC3EC5A341}" name="Contents" displayName="Contents" ref="A2:A15" totalsRowShown="0" headerRowDxfId="63">
  <autoFilter ref="A2:A15" xr:uid="{B656419B-BC2C-4B16-853D-3DCC3EC5A341}">
    <filterColumn colId="0" hiddenButton="1"/>
  </autoFilter>
  <tableColumns count="1">
    <tableColumn id="1" xr3:uid="{A78E3BF8-7FAC-4D0B-B649-B1A518D87025}" name="Table of Contents" totalsRowCellStyle="Hyperlink"/>
  </tableColumns>
  <tableStyleInfo name="SFC - SEFF (teal - teal) no horiz borders"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C95DB5-47FE-4A12-8AE7-45F40743EC81}" name="Figure2point8" displayName="Figure2point8" ref="A3:G13" totalsRowShown="0">
  <tableColumns count="7">
    <tableColumn id="2" xr3:uid="{65D47A78-4429-48D9-9905-A922DC2AAAE0}" name="Source of funding (£ million)"/>
    <tableColumn id="3" xr3:uid="{3D0F6347-9BE4-44BE-B3ED-3DB42804A322}" name="2025-26_x000a_latest position"/>
    <tableColumn id="4" xr3:uid="{083A0654-6922-455F-8782-FCB6F5E2330A}" name="2026-27"/>
    <tableColumn id="5" xr3:uid="{9B4570EC-072C-4B89-A9BA-238B6A8E812E}" name="2027-28"/>
    <tableColumn id="6" xr3:uid="{3E14536A-5D21-4066-8C55-6633A34080E2}" name="2028-29"/>
    <tableColumn id="7" xr3:uid="{52193A40-601F-4B4C-B7E3-BC42201FAC6C}" name="2029-30"/>
    <tableColumn id="8" xr3:uid="{600ABE12-B3CF-409E-BA9E-18F73538598A}" name="2030-31"/>
  </tableColumns>
  <tableStyleInfo name="SFC - SEFF (teal - teal) no horiz borders"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CC9D276-B339-44FB-A72B-767E7FDEFFB7}" name="FigureS2.9" displayName="FigureS2.9" ref="A3:G8" totalsRowShown="0">
  <tableColumns count="7">
    <tableColumn id="1" xr3:uid="{BAB51D5E-0377-47C3-9839-48FED61D9423}" name="Funding source (£ million)"/>
    <tableColumn id="3" xr3:uid="{9AF86E36-FE04-4E98-A8B0-7928A40D1D09}" name="2025-26"/>
    <tableColumn id="4" xr3:uid="{45415526-2683-412B-B849-7F1FD8EFD78D}" name="2026-27"/>
    <tableColumn id="2" xr3:uid="{56B7D324-0DE4-4D00-85CE-8F527A6D4B03}" name="2027-28"/>
    <tableColumn id="5" xr3:uid="{4A805C18-6B3C-4066-81DD-0C8DC700F389}" name="2028-29"/>
    <tableColumn id="6" xr3:uid="{4F786ED3-8CDE-4DCF-BFF9-8FE8CD7EA256}" name="2029-30"/>
    <tableColumn id="7" xr3:uid="{3477C56F-3251-4C87-A779-6EDD734BC8C0}" name="2030-31"/>
  </tableColumns>
  <tableStyleInfo name="SFC - SEFF (teal - teal) no horiz borders"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ECA24D2-1A98-4F34-A0DB-A640B9E5CF4F}" name="Figure_S2point10" displayName="Figure_S2point10" ref="A3:D13" totalsRowShown="0">
  <autoFilter ref="A3:D13" xr:uid="{EECA24D2-1A98-4F34-A0DB-A640B9E5CF4F}">
    <filterColumn colId="0" hiddenButton="1"/>
    <filterColumn colId="1" hiddenButton="1"/>
    <filterColumn colId="2" hiddenButton="1"/>
    <filterColumn colId="3" hiddenButton="1"/>
  </autoFilter>
  <tableColumns count="4">
    <tableColumn id="2" xr3:uid="{B62B82D8-C653-4C2F-93EE-61730DD0EF8E}" name="Source of funding (£ million)"/>
    <tableColumn id="3" xr3:uid="{46C047DA-6E7D-492E-A417-20DA6021B7D6}" name="June 2025"/>
    <tableColumn id="6" xr3:uid="{49B233DB-6900-4E4E-B61C-2A2C2D9E2DFF}" name="January 2026"/>
    <tableColumn id="7" xr3:uid="{47A0854F-366F-4ED4-B557-5EFE5CC8D5E1}" name="Explanation of change"/>
  </tableColumns>
  <tableStyleInfo name="SFC - SEFF (teal - teal) no horiz borders"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41FCBCF-2A91-43B2-AB19-FEC16FCC87C8}" name="Figure2point11" displayName="Figure2point11" ref="A3:I9" totalsRowShown="0" headerRowDxfId="14" dataDxfId="13">
  <autoFilter ref="A3:I9" xr:uid="{5FADAB7D-89D9-4FE7-8F0D-A219338FE4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5E93B59-B5F0-40ED-A702-7C1D491278CE}" name="£ million" dataDxfId="12"/>
    <tableColumn id="12" xr3:uid="{45253464-A0C3-47AB-9CBB-496DF85A6008}" name="2022-23 outturn" dataDxfId="11"/>
    <tableColumn id="3" xr3:uid="{183A95C9-2846-4D7C-B8B5-BCA799F84814}" name="2023-24 outturn" dataDxfId="10" dataCellStyle="Comma"/>
    <tableColumn id="4" xr3:uid="{D4987C7B-306D-4A70-8676-B4C4FC174C9B}" name="2024-25 outturn" dataDxfId="9" dataCellStyle="Comma"/>
    <tableColumn id="9" xr3:uid="{CE32262B-CF39-41D8-94F8-35C489919AEC}" name="2025-26" dataDxfId="8" dataCellStyle="Comma"/>
    <tableColumn id="2" xr3:uid="{E0AC646A-E1DC-4545-8EC8-8500F4DD8496}" name="2026-27" dataDxfId="7" dataCellStyle="Comma"/>
    <tableColumn id="5" xr3:uid="{E709CFCA-D8AA-429B-BBF7-AB2CDE37528D}" name="2027-28" dataDxfId="6" dataCellStyle="Comma"/>
    <tableColumn id="6" xr3:uid="{FA75A359-C101-4401-B208-60E996F6F6F0}" name="2028-29" dataDxfId="5" dataCellStyle="Comma"/>
    <tableColumn id="7" xr3:uid="{50030DB2-7222-4A0B-9E38-A8C41956BE03}" name="2029-30" dataDxfId="4" dataCellStyle="Comma"/>
  </tableColumns>
  <tableStyleInfo name="SFC - SEFF (teal - teal) no horiz borders"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BFE9D37-41E6-4DD6-A8AD-DFF2215FC3F1}" name="Figure2point12" displayName="Figure2point12" ref="A3:F19" totalsRowShown="0" headerRowDxfId="3" dataDxfId="2">
  <tableColumns count="6">
    <tableColumn id="1" xr3:uid="{AE691397-94CB-49D7-8F28-0CD1B489CA6F}" name="Portfolio (£ millions, real terms)" dataDxfId="1"/>
    <tableColumn id="2" xr3:uid="{E0DC978A-7F36-4768-B252-441F5DE4A316}" name="2025-26 [1]" dataCellStyle="Comma"/>
    <tableColumn id="3" xr3:uid="{32687267-16E3-4B28-B149-CCE1A0E888C1}" name="2026-27" dataCellStyle="Comma"/>
    <tableColumn id="4" xr3:uid="{2A33B486-31DF-4376-86AE-74E1A3F591DD}" name="2027-28" dataCellStyle="Comma"/>
    <tableColumn id="5" xr3:uid="{019E3E34-FD93-45B6-BB8E-2299D6AC620D}" name="2028-29" dataCellStyle="Comma"/>
    <tableColumn id="6" xr3:uid="{EF82437D-0263-402C-802F-421ED6C3439C}" name="Difference between 2028-29 and 2025-26,_x000a_ real terms £ million" dataDxfId="0"/>
  </tableColumns>
  <tableStyleInfo name="SFC - SEFF (teal - teal) no horiz borders"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1074F25-7B0D-475A-BDCE-E8415064654B}" name="Table6" displayName="Table6" ref="A3:D19" totalsRowShown="0">
  <tableColumns count="4">
    <tableColumn id="1" xr3:uid="{74A11738-4109-46EE-8273-676D0B490DE3}" name="£ Million"/>
    <tableColumn id="2" xr3:uid="{346E4E7A-021C-4D07-BA7E-2C8CD6DFB8F5}" name="2024-25"/>
    <tableColumn id="3" xr3:uid="{5DBC2AEA-8297-49C3-AEED-66B40B636C4A}" name="2025-26"/>
    <tableColumn id="4" xr3:uid="{905CBE52-E6A7-489A-A562-6AB400ED3C07}" name="2026-27"/>
  </tableColumns>
  <tableStyleInfo name="SFC - SEFF (teal - teal) no horiz borders"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2951C2-0588-4FA8-8796-C2AF4690FCB1}" name="FigureS2point1" displayName="FigureS2point1" ref="A3:G20" headerRowDxfId="62" dataDxfId="61" totalsRowDxfId="59" tableBorderDxfId="60">
  <tableColumns count="7">
    <tableColumn id="1" xr3:uid="{F963041D-9B4F-443B-BC45-3B4D2F990B4C}" name="Source of funding (£ million)" totalsRowLabel="Total" dataDxfId="58"/>
    <tableColumn id="2" xr3:uid="{F9951E8F-DE79-4D8A-86EC-6A94E1668010}" name="2025-26_x000a_latest position" dataDxfId="57" dataCellStyle="Comma"/>
    <tableColumn id="3" xr3:uid="{1A964460-032D-4BA1-AA42-D966BEEEAB45}" name="2026-27" dataDxfId="56" dataCellStyle="Comma"/>
    <tableColumn id="4" xr3:uid="{905ACCE3-A74F-4719-A81E-8AA3454F2850}" name="2027-28" dataDxfId="55" dataCellStyle="Comma"/>
    <tableColumn id="5" xr3:uid="{36670D00-7763-4F05-B35E-8F1B2664AF7D}" name="2028-29" dataDxfId="54" dataCellStyle="Comma"/>
    <tableColumn id="6" xr3:uid="{53D44C39-2668-45F7-9379-0A5A2E4F4796}" name="2029-30" totalsRowFunction="count" dataDxfId="53" dataCellStyle="Comma"/>
    <tableColumn id="7" xr3:uid="{24D047C2-C069-4168-971E-742CFBC0968C}" name="2030-31" dataDxfId="52" totalsRowDxfId="51" dataCellStyle="Comma"/>
  </tableColumns>
  <tableStyleInfo name="SFC - SEFF (teal - teal) no horiz borders"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B437102-1376-47E8-BE96-06FA7149C77A}" name="FigureS2point2" displayName="FigureS2point2" ref="A3:G10" totalsRowShown="0">
  <tableColumns count="7">
    <tableColumn id="1" xr3:uid="{A2A8A121-AFF5-42E0-8989-5FB41BEEC1DA}" name="Funding source (£ million)"/>
    <tableColumn id="2" xr3:uid="{597CBDFC-F089-4311-8C52-D5333D0FE31E}" name="2025-26"/>
    <tableColumn id="3" xr3:uid="{58526E0E-294D-4055-813A-E61D2FCC1130}" name="2026-27"/>
    <tableColumn id="4" xr3:uid="{522A38BB-1A62-4B65-B0B8-CD870F695E55}" name="2027-28"/>
    <tableColumn id="5" xr3:uid="{D6BC1BF5-0E78-470F-ACD4-1BB5405D633F}" name="2028-29"/>
    <tableColumn id="6" xr3:uid="{D39D40B8-E2B8-409F-9FBC-9DBA4BED6335}" name="2029-30"/>
    <tableColumn id="7" xr3:uid="{B12E46E4-EE64-4E6A-8057-F31035D1E909}" name="2030-31"/>
  </tableColumns>
  <tableStyleInfo name="SFC - SEFF (teal - teal) no horiz borders"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CBE79B7-077A-4D71-A1A8-87AF76C31C2C}" name="FigureS2point3" displayName="FigureS2point3" ref="A3:D18" totalsRowShown="0" headerRowDxfId="50" dataDxfId="49" tableBorderDxfId="48">
  <tableColumns count="4">
    <tableColumn id="2" xr3:uid="{2916DCFC-72DC-417D-977A-CE41D7CCE42D}" name="Source of funding (£ million)" dataDxfId="47"/>
    <tableColumn id="3" xr3:uid="{8D8BF64D-5D67-458A-BE5F-8DAEF9DE05F2}" name="June 2025" dataDxfId="46"/>
    <tableColumn id="6" xr3:uid="{1DA52D8D-869D-45D1-9539-2E877B45FC98}" name="January 2026" dataDxfId="45"/>
    <tableColumn id="7" xr3:uid="{6AD61672-B65B-424D-8D3A-E6BACDBDA7C1}" name="Explanation of change" dataDxfId="44"/>
  </tableColumns>
  <tableStyleInfo name="SFC - SEFF (teal - teal) no horiz borders"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CF7CEC-BCD3-471D-8F97-C66FC7FD9C3E}" name="FigureS2point5" displayName="FigureS2point5" ref="A3:G11" totalsRowShown="0" headerRowDxfId="43" dataDxfId="42" dataCellStyle="Normal">
  <autoFilter ref="A3:G11" xr:uid="{00CF7CEC-BCD3-471D-8F97-C66FC7FD9C3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9F7A7A5-2A9E-4463-94B0-90E6C1859B82}" name="£ million, unless specified" dataDxfId="41" dataCellStyle="Normal"/>
    <tableColumn id="2" xr3:uid="{8458539E-1B01-40A7-AF7D-B405580EDA6D}" name="2025-26" dataDxfId="40" dataCellStyle="Comma"/>
    <tableColumn id="3" xr3:uid="{A34ECA09-1B4E-4E10-B30B-9EC383092940}" name="2026-27" dataDxfId="39" dataCellStyle="Comma"/>
    <tableColumn id="4" xr3:uid="{11713E9A-28FF-474A-BB0E-9C3133BAA0E3}" name="2027-28" dataDxfId="38" dataCellStyle="Comma"/>
    <tableColumn id="5" xr3:uid="{25917C0E-FA53-4871-B816-53DBF79B2409}" name="2028-29" dataDxfId="37" dataCellStyle="Comma"/>
    <tableColumn id="6" xr3:uid="{7E04CA38-8BC1-410F-B2AD-7865994D6533}" name="2029-30" dataDxfId="36" dataCellStyle="Comma"/>
    <tableColumn id="7" xr3:uid="{AD7E6BA5-4A66-4D15-A002-4CD1F9C7FA2E}" name="2030-31" dataDxfId="35" dataCellStyle="Comma"/>
  </tableColumns>
  <tableStyleInfo name="SFC - SEFF (teal - teal) no horiz borders"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752A095-63E7-4890-B3CF-F1699D0233EA}" name="FigureS2point4" displayName="FigureS2point4" ref="A3:H15" totalsRowShown="0">
  <autoFilter ref="A3:H15" xr:uid="{8752A095-63E7-4890-B3CF-F1699D0233E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E9AFA5E-38FD-4361-A6D9-027FE63050FD}" name="£ million"/>
    <tableColumn id="2" xr3:uid="{5F9C62AE-B9A8-4FA6-8C6B-C4320EE70B3A}" name="2024-25 [1]"/>
    <tableColumn id="3" xr3:uid="{2FB57B99-BB73-4E54-B8CA-E775D7FD12DB}" name="2025-26 [1]"/>
    <tableColumn id="4" xr3:uid="{8CF72D1E-9D46-42C4-A1BA-4D8D49567F0C}" name="2026-27"/>
    <tableColumn id="5" xr3:uid="{023E2730-E4A0-452B-BF5E-F27D156795C7}" name="2027-28"/>
    <tableColumn id="6" xr3:uid="{82A8477F-F3C8-4D15-AAC1-43C6BD3BCA9A}" name="2028-29"/>
    <tableColumn id="7" xr3:uid="{C20165E4-0E7F-40B8-AF38-6F36617DB769}" name="2029-30"/>
    <tableColumn id="8" xr3:uid="{D4221EA7-52D4-41A4-B958-77375198DE8A}" name="2030-31"/>
  </tableColumns>
  <tableStyleInfo name="SFC - SEFF (teal - teal) no horiz borders"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F968B30-1D71-41D9-B3DA-8B21BA725E7C}" name="Figure2point6" displayName="Figure2point6" ref="A3:E11" totalsRowShown="0" headerRowDxfId="34" dataDxfId="33">
  <autoFilter ref="A3:E11" xr:uid="{2F968B30-1D71-41D9-B3DA-8B21BA725E7C}">
    <filterColumn colId="0" hiddenButton="1"/>
    <filterColumn colId="1" hiddenButton="1"/>
    <filterColumn colId="2" hiddenButton="1"/>
    <filterColumn colId="3" hiddenButton="1"/>
    <filterColumn colId="4" hiddenButton="1"/>
  </autoFilter>
  <tableColumns count="5">
    <tableColumn id="1" xr3:uid="{2D4145A0-2303-4962-A3B6-8370FB7D50E5}" name="Funding source (£ million)" dataDxfId="32"/>
    <tableColumn id="3" xr3:uid="{F21A2002-2468-4EB3-BB92-BA861132A66D}" name="2025-26" dataDxfId="31" dataCellStyle="Comma"/>
    <tableColumn id="4" xr3:uid="{A47AA3B4-C056-4CF6-8043-52DD3F9D46AE}" name="2026-27" dataDxfId="30" dataCellStyle="Comma"/>
    <tableColumn id="2" xr3:uid="{D73AAF32-457D-41CD-A114-3661167191CE}" name="2027-28" dataDxfId="29"/>
    <tableColumn id="5" xr3:uid="{CEC74B3F-76B8-4726-BFE4-72B34DDBA430}" name="2028-29" dataDxfId="28"/>
  </tableColumns>
  <tableStyleInfo name="SFC - SEFF (teal - teal) no horiz borders"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72DFB44-79E9-4352-88A0-7DFF36DDE505}" name="Figure2point519" displayName="Figure2point519" ref="Z23:AD24" totalsRowShown="0" headerRowDxfId="27" dataDxfId="26">
  <autoFilter ref="Z23:AD24" xr:uid="{E72DFB44-79E9-4352-88A0-7DFF36DDE505}"/>
  <tableColumns count="5">
    <tableColumn id="1" xr3:uid="{D3F670A4-CACF-447B-8F8E-17BDBB4FFBAB}" name="Funding source (£ million)" dataDxfId="25"/>
    <tableColumn id="3" xr3:uid="{C47AACAB-C44A-445C-B515-43E58D26E912}" name="2025-26" dataDxfId="24" dataCellStyle="Comma"/>
    <tableColumn id="4" xr3:uid="{04C81507-5EB0-4E44-AD20-E3AF1F2E0993}" name="2026-27" dataDxfId="23" dataCellStyle="Comma"/>
    <tableColumn id="2" xr3:uid="{FC1BD80A-97CC-4CBC-B299-788ED68266B8}" name="2027-28" dataDxfId="22"/>
    <tableColumn id="5" xr3:uid="{ECF61520-927A-4B25-84D8-E6B005D6229A}" name="2028-29" dataDxfId="21"/>
  </tableColumns>
  <tableStyleInfo name="SFC - SEFF (teal - teal) no horiz borders"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F2B96D-2E78-4CE6-8AAC-E05E7D5B5B0C}" name="Figure_S2point7" displayName="Figure_S2point7" ref="A3:G10" totalsRowShown="0">
  <autoFilter ref="A3:G10" xr:uid="{38188EBD-A7A2-422C-884E-41C28AD2F75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725F44A7-7B56-463E-9545-52EB15B6E8B6}" name="£ million"/>
    <tableColumn id="3" xr3:uid="{8A5DAAA1-1FBA-4D2D-981F-3856575D7D62}" name="2025-26" dataDxfId="20"/>
    <tableColumn id="4" xr3:uid="{CA0D0605-A6FF-4198-8BEC-41C7E39B6D08}" name="2026-27" dataDxfId="19"/>
    <tableColumn id="5" xr3:uid="{88A6F95E-579A-40A7-BA22-C8A647769E63}" name="2027-28" dataDxfId="18"/>
    <tableColumn id="6" xr3:uid="{96DEEF30-9FB9-42C6-AEAD-728EAD60A8CC}" name="2028-29" dataDxfId="17"/>
    <tableColumn id="7" xr3:uid="{1E4EBDDA-2218-4079-B0A6-835501B5CAFE}" name="2029-30" dataDxfId="16"/>
    <tableColumn id="8" xr3:uid="{427BFC96-6790-4F50-AB41-6D70E1ED02FA}" name="2030-31" dataDxfId="15"/>
  </tableColumns>
  <tableStyleInfo name="SFC - SEFF (teal - teal) no horiz borders" showFirstColumn="0" showLastColumn="0" showRowStripes="1" showColumnStripes="0"/>
</table>
</file>

<file path=xl/theme/theme1.xml><?xml version="1.0" encoding="utf-8"?>
<a:theme xmlns:a="http://schemas.openxmlformats.org/drawingml/2006/main" name="Office Theme">
  <a:themeElements>
    <a:clrScheme name="SFC">
      <a:dk1>
        <a:srgbClr val="000000"/>
      </a:dk1>
      <a:lt1>
        <a:sysClr val="window" lastClr="FFFFFF"/>
      </a:lt1>
      <a:dk2>
        <a:srgbClr val="000000"/>
      </a:dk2>
      <a:lt2>
        <a:srgbClr val="FFFFFF"/>
      </a:lt2>
      <a:accent1>
        <a:srgbClr val="F39E2A"/>
      </a:accent1>
      <a:accent2>
        <a:srgbClr val="B17DD6"/>
      </a:accent2>
      <a:accent3>
        <a:srgbClr val="4FACA2"/>
      </a:accent3>
      <a:accent4>
        <a:srgbClr val="539AC9"/>
      </a:accent4>
      <a:accent5>
        <a:srgbClr val="8F8F8F"/>
      </a:accent5>
      <a:accent6>
        <a:srgbClr val="000000"/>
      </a:accent6>
      <a:hlink>
        <a:srgbClr val="0563C1"/>
      </a:hlink>
      <a:folHlink>
        <a:srgbClr val="954F72"/>
      </a:folHlink>
    </a:clrScheme>
    <a:fontScheme name="SFC">
      <a:majorFont>
        <a:latin typeface="Helvetica"/>
        <a:ea typeface=""/>
        <a:cs typeface=""/>
      </a:majorFont>
      <a:minorFont>
        <a:latin typeface="Helvetic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Presentation2" id="{B84D513F-D5F7-48A1-8D30-8B40C5D18A49}" vid="{5FC08C5C-AFA0-4E30-B3BD-6600DCD2D1F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gov.scot/publications/scottish-budget-2025-2026-scottish-government-borrowing/"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tabSelected="1" zoomScaleNormal="100" workbookViewId="0"/>
  </sheetViews>
  <sheetFormatPr defaultColWidth="8.44140625" defaultRowHeight="19.899999999999999" customHeight="1" x14ac:dyDescent="0.2"/>
  <cols>
    <col min="1" max="1" width="118.109375" style="4" bestFit="1" customWidth="1"/>
    <col min="2" max="16384" width="8.44140625" style="4"/>
  </cols>
  <sheetData>
    <row r="1" spans="1:3" ht="20.100000000000001" customHeight="1" x14ac:dyDescent="0.2">
      <c r="A1" s="2" t="s">
        <v>0</v>
      </c>
      <c r="C1" s="6"/>
    </row>
    <row r="2" spans="1:3" ht="20.100000000000001" customHeight="1" x14ac:dyDescent="0.2">
      <c r="A2" t="s">
        <v>1</v>
      </c>
      <c r="C2" s="6"/>
    </row>
    <row r="3" spans="1:3" ht="20.100000000000001" customHeight="1" x14ac:dyDescent="0.2">
      <c r="A3" s="69" t="str">
        <f>'Figure S2.1'!A1</f>
        <v>Figure S2.1: Detailed resource funding outlook</v>
      </c>
    </row>
    <row r="4" spans="1:3" ht="20.100000000000001" customHeight="1" x14ac:dyDescent="0.2">
      <c r="A4" s="69" t="str">
        <f>'Figure S2.2'!A1</f>
        <v>Figure S2.2: Detailed 'Other' resource funding, 2025-26 to 2030-31</v>
      </c>
    </row>
    <row r="5" spans="1:3" ht="20.100000000000001" customHeight="1" x14ac:dyDescent="0.2">
      <c r="A5" s="69" t="str">
        <f>'Figure S2.3'!A1</f>
        <v>Figure S2.3: Changes to resource spending for 2025-26 since June 2025</v>
      </c>
    </row>
    <row r="6" spans="1:3" ht="20.100000000000001" customHeight="1" x14ac:dyDescent="0.2">
      <c r="A6" s="69" t="str">
        <f>'Figure S2.4'!A1</f>
        <v>Figure S2.4: Changes to projected tax net position and underlying forecasts</v>
      </c>
    </row>
    <row r="7" spans="1:3" ht="20.100000000000001" customHeight="1" x14ac:dyDescent="0.2">
      <c r="A7" s="69" t="str">
        <f>'Figure S2.5'!A1</f>
        <v>Figure S2.5: Resource borrowing plans</v>
      </c>
    </row>
    <row r="8" spans="1:3" ht="20.100000000000001" customHeight="1" x14ac:dyDescent="0.2">
      <c r="A8" s="69" t="str">
        <f>'Figure S2.6'!A1</f>
        <v>Figure S2.6: Reconciliations and associated resource borrowing plans</v>
      </c>
    </row>
    <row r="9" spans="1:3" ht="20.100000000000001" customHeight="1" x14ac:dyDescent="0.2">
      <c r="A9" s="69" t="str">
        <f>'Figure S2.7'!A1</f>
        <v>Figure S2.7: Non-Domestic Rates pool</v>
      </c>
    </row>
    <row r="10" spans="1:3" ht="20.100000000000001" customHeight="1" x14ac:dyDescent="0.2">
      <c r="A10" s="8" t="str">
        <f>'Figure S2.8'!A1</f>
        <v xml:space="preserve">Figure S2.8: Detailed capital funding outlook </v>
      </c>
    </row>
    <row r="11" spans="1:3" ht="20.100000000000001" customHeight="1" x14ac:dyDescent="0.2">
      <c r="A11" s="69" t="str">
        <f>'Figure S2.9'!A1</f>
        <v>Figure S2.9: Detailed 'other' Capital funding, 2025-26 to 2030-31</v>
      </c>
    </row>
    <row r="12" spans="1:3" ht="20.100000000000001" customHeight="1" x14ac:dyDescent="0.2">
      <c r="A12" s="8" t="str">
        <f>'Figure S2.10'!A1</f>
        <v>Figure S2.10: 2025-26 Budget capital funding position over time</v>
      </c>
    </row>
    <row r="13" spans="1:3" ht="20.100000000000001" customHeight="1" x14ac:dyDescent="0.2">
      <c r="A13" s="8" t="str">
        <f>'Figure S2.11'!A1</f>
        <v>Figure S2.11: Latest planned use of Crown Estate revenues to 2029-30</v>
      </c>
    </row>
    <row r="14" spans="1:3" ht="20.100000000000001" customHeight="1" x14ac:dyDescent="0.2">
      <c r="A14" s="69" t="str">
        <f>'Figure S2.12'!A1</f>
        <v>Figure S2.12: Portfolio changes between 2025-26 and 2028-29 by portfolio, real terms £ million</v>
      </c>
    </row>
    <row r="15" spans="1:3" ht="20.100000000000001" customHeight="1" x14ac:dyDescent="0.2">
      <c r="A15" s="69" t="str">
        <f>'Figure S2.13'!A1</f>
        <v>Figure S2.13: Scotland Reserve balances, 2024-25 to 2026-27</v>
      </c>
    </row>
    <row r="16" spans="1:3" ht="20.100000000000001" customHeight="1" x14ac:dyDescent="0.2"/>
  </sheetData>
  <hyperlinks>
    <hyperlink ref="A11" location="'Figure S2.9'!A1" display="'Figure S2.9'!A1" xr:uid="{189CE14E-4FD1-42EF-A8E8-1EB24B45370D}"/>
    <hyperlink ref="A9" location="'Figure S2.7'!A1" display="'Figure S2.7'!A1" xr:uid="{24EE7ACA-5A5E-49BD-A818-49C79488F4EA}"/>
    <hyperlink ref="A8" location="'Figure S2.6'!A1" display="'Figure S2.6'!A1" xr:uid="{0EEB822B-70B9-400B-9328-917A535C657D}"/>
    <hyperlink ref="A7" location="'Figure S2.5'!A1" display="'Figure S2.5'!A1" xr:uid="{B59D154E-7D86-4EE0-AA23-1DC2E7C08562}"/>
    <hyperlink ref="A6" location="'Figure S2.4'!A1" display="'Figure S2.4'!A1" xr:uid="{AC55F2E7-9552-4860-B63A-D4F7A5DA38BF}"/>
    <hyperlink ref="A3" location="'Figure S2.1'!A1" display="'Figure S2.1'!A1" xr:uid="{00000000-0004-0000-0000-000000000000}"/>
    <hyperlink ref="A12" location="'Figure S2.10'!A1" display="'Figure S2.10'!A1" xr:uid="{5DF2285A-5492-4E16-8EFE-D9F845DCEAE8}"/>
    <hyperlink ref="A10" location="'Figure S2.8'!A1" display="'Figure S2.8'!A1" xr:uid="{F6C17F58-DC30-4A39-9731-6D88BADF597F}"/>
    <hyperlink ref="A13" location="'Figure S2.11'!A1" display="'Figure S2.11'!A1" xr:uid="{90FC752B-43F7-40D0-9444-6FDCAFF44434}"/>
    <hyperlink ref="A14" location="'Figure S2.12'!A1" display="'Figure S2.12'!A1" xr:uid="{235DCDA6-E95F-4D25-8351-386249F89A63}"/>
    <hyperlink ref="A4" location="'Figure S2.2'!A1" display="'Figure S2.2'!A1" xr:uid="{4BCD4FA9-9CEA-410D-B137-7072ECC311EC}"/>
    <hyperlink ref="A5" location="'Figure S2.3'!A1" display="'Figure S2.3'!A1" xr:uid="{55F151A5-CA87-4D89-91F9-54E13A5BCBAA}"/>
    <hyperlink ref="A15" location="'Figure S2.13'!A1" display="'Figure S2.13'!A1" xr:uid="{B8B03D92-9C9A-4A7A-A7D6-0A6806B96738}"/>
  </hyperlink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02D2C-4986-45A0-BDC4-EAA54DFCF8DF}">
  <dimension ref="A1:P19"/>
  <sheetViews>
    <sheetView showGridLines="0" zoomScaleNormal="100" workbookViewId="0"/>
  </sheetViews>
  <sheetFormatPr defaultRowHeight="15" x14ac:dyDescent="0.2"/>
  <cols>
    <col min="1" max="1" width="29.109375" customWidth="1"/>
    <col min="2" max="7" width="8.77734375" customWidth="1"/>
    <col min="10" max="10" width="28.88671875" bestFit="1" customWidth="1"/>
    <col min="11" max="12" width="12.77734375" bestFit="1" customWidth="1"/>
    <col min="13" max="13" width="13.5546875" bestFit="1" customWidth="1"/>
    <col min="14" max="14" width="12.77734375" bestFit="1" customWidth="1"/>
  </cols>
  <sheetData>
    <row r="1" spans="1:16" ht="20.100000000000001" customHeight="1" x14ac:dyDescent="0.2">
      <c r="A1" s="2" t="s">
        <v>143</v>
      </c>
      <c r="B1" s="3"/>
      <c r="C1" s="3"/>
      <c r="D1" s="3"/>
      <c r="E1" s="3"/>
      <c r="F1" s="3"/>
      <c r="H1" s="3"/>
    </row>
    <row r="2" spans="1:16" ht="20.100000000000001" customHeight="1" x14ac:dyDescent="0.2">
      <c r="A2" t="s">
        <v>144</v>
      </c>
      <c r="B2" s="3"/>
      <c r="C2" s="3"/>
      <c r="D2" s="3"/>
      <c r="E2" s="3"/>
      <c r="F2" s="3"/>
      <c r="H2" s="3"/>
    </row>
    <row r="3" spans="1:16" ht="20.25" customHeight="1" x14ac:dyDescent="0.2">
      <c r="A3" s="20" t="s">
        <v>41</v>
      </c>
      <c r="B3" s="32" t="s">
        <v>42</v>
      </c>
      <c r="C3" s="32" t="s">
        <v>6</v>
      </c>
      <c r="D3" s="32" t="s">
        <v>7</v>
      </c>
      <c r="E3" s="32" t="s">
        <v>8</v>
      </c>
      <c r="F3" s="22" t="s">
        <v>9</v>
      </c>
      <c r="G3" s="22" t="s">
        <v>10</v>
      </c>
      <c r="H3" s="3"/>
    </row>
    <row r="4" spans="1:16" ht="20.25" customHeight="1" x14ac:dyDescent="0.2">
      <c r="A4" t="s">
        <v>145</v>
      </c>
      <c r="B4" s="176">
        <v>122</v>
      </c>
      <c r="C4" s="176">
        <v>120.38500000000001</v>
      </c>
      <c r="D4" s="176">
        <v>109.941</v>
      </c>
      <c r="E4" s="176">
        <v>119.15</v>
      </c>
      <c r="F4" s="176">
        <v>102.175</v>
      </c>
      <c r="G4" s="176">
        <v>102.175</v>
      </c>
      <c r="H4" s="3"/>
    </row>
    <row r="5" spans="1:16" ht="20.25" customHeight="1" x14ac:dyDescent="0.2">
      <c r="A5" t="s">
        <v>146</v>
      </c>
      <c r="B5" s="176">
        <v>0</v>
      </c>
      <c r="C5" s="176">
        <v>0</v>
      </c>
      <c r="D5" s="176">
        <v>0</v>
      </c>
      <c r="E5" s="176">
        <v>132</v>
      </c>
      <c r="F5" s="176">
        <v>0</v>
      </c>
      <c r="G5" s="176">
        <v>0</v>
      </c>
      <c r="H5" s="3"/>
    </row>
    <row r="6" spans="1:16" ht="20.25" customHeight="1" x14ac:dyDescent="0.2">
      <c r="A6" t="s">
        <v>147</v>
      </c>
      <c r="B6" s="176">
        <v>8.5649999999999995</v>
      </c>
      <c r="C6" s="176">
        <v>0</v>
      </c>
      <c r="D6" s="176">
        <v>0</v>
      </c>
      <c r="E6" s="176">
        <v>0</v>
      </c>
      <c r="F6" s="176">
        <v>0</v>
      </c>
      <c r="G6" s="176">
        <v>0</v>
      </c>
      <c r="H6" s="3"/>
    </row>
    <row r="7" spans="1:16" ht="20.25" customHeight="1" x14ac:dyDescent="0.2">
      <c r="A7" t="s">
        <v>148</v>
      </c>
      <c r="B7" s="176">
        <v>153</v>
      </c>
      <c r="C7" s="176">
        <v>0</v>
      </c>
      <c r="D7" s="176">
        <v>92</v>
      </c>
      <c r="E7" s="176">
        <v>0</v>
      </c>
      <c r="F7" s="176">
        <v>99</v>
      </c>
      <c r="G7" s="176">
        <v>0</v>
      </c>
      <c r="H7" s="3"/>
    </row>
    <row r="8" spans="1:16" ht="20.25" customHeight="1" x14ac:dyDescent="0.2">
      <c r="A8" s="183" t="s">
        <v>149</v>
      </c>
      <c r="B8" s="185">
        <v>283.565</v>
      </c>
      <c r="C8" s="185">
        <v>120.38500000000001</v>
      </c>
      <c r="D8" s="185">
        <v>201.941</v>
      </c>
      <c r="E8" s="185">
        <v>251.15</v>
      </c>
      <c r="F8" s="185">
        <v>201.17500000000001</v>
      </c>
      <c r="G8" s="185">
        <v>102.175</v>
      </c>
      <c r="H8" s="3"/>
    </row>
    <row r="9" spans="1:16" s="99" customFormat="1" ht="20.100000000000001" customHeight="1" x14ac:dyDescent="0.2">
      <c r="A9" t="s">
        <v>50</v>
      </c>
      <c r="B9" s="131"/>
    </row>
    <row r="10" spans="1:16" s="99" customFormat="1" ht="20.100000000000001" customHeight="1" x14ac:dyDescent="0.2">
      <c r="A10" s="99" t="s">
        <v>29</v>
      </c>
    </row>
    <row r="11" spans="1:16" s="99" customFormat="1" ht="20.100000000000001" customHeight="1" x14ac:dyDescent="0.2">
      <c r="A11" s="99" t="s">
        <v>30</v>
      </c>
      <c r="J11"/>
      <c r="K11"/>
      <c r="L11"/>
      <c r="M11"/>
      <c r="N11"/>
      <c r="O11"/>
      <c r="P11"/>
    </row>
    <row r="12" spans="1:16" ht="20.100000000000001" customHeight="1" x14ac:dyDescent="0.2">
      <c r="A12" s="51" t="s">
        <v>38</v>
      </c>
    </row>
    <row r="19" ht="19.899999999999999" customHeight="1" x14ac:dyDescent="0.2"/>
  </sheetData>
  <hyperlinks>
    <hyperlink ref="A12" location="'Table of Contents'!A1" display="Return to Contents" xr:uid="{F482CE7E-FE2F-4630-9047-9E91FC8EDC6C}"/>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191C6-5315-446B-BA5B-DA318879045A}">
  <dimension ref="A1:G20"/>
  <sheetViews>
    <sheetView showGridLines="0" zoomScaleNormal="100" workbookViewId="0"/>
  </sheetViews>
  <sheetFormatPr defaultColWidth="8.77734375" defaultRowHeight="19.899999999999999" customHeight="1" x14ac:dyDescent="0.2"/>
  <cols>
    <col min="1" max="1" width="32" customWidth="1"/>
    <col min="2" max="2" width="16.6640625" customWidth="1"/>
    <col min="3" max="3" width="14.6640625" customWidth="1"/>
    <col min="4" max="4" width="31.109375" customWidth="1"/>
    <col min="5" max="5" width="14.5546875" bestFit="1" customWidth="1"/>
  </cols>
  <sheetData>
    <row r="1" spans="1:7" ht="20.100000000000001" customHeight="1" x14ac:dyDescent="0.2">
      <c r="A1" s="2" t="s">
        <v>150</v>
      </c>
      <c r="B1" s="3"/>
      <c r="C1" s="3"/>
    </row>
    <row r="2" spans="1:7" ht="20.100000000000001" customHeight="1" x14ac:dyDescent="0.2">
      <c r="A2" t="s">
        <v>207</v>
      </c>
      <c r="B2" s="3"/>
      <c r="C2" s="3"/>
    </row>
    <row r="3" spans="1:7" s="31" customFormat="1" ht="20.100000000000001" customHeight="1" x14ac:dyDescent="0.2">
      <c r="A3" s="31" t="s">
        <v>4</v>
      </c>
      <c r="B3" s="186" t="s">
        <v>84</v>
      </c>
      <c r="C3" s="187" t="s">
        <v>83</v>
      </c>
      <c r="D3" s="32" t="s">
        <v>55</v>
      </c>
    </row>
    <row r="4" spans="1:7" ht="20.100000000000001" customHeight="1" x14ac:dyDescent="0.2">
      <c r="A4" s="7" t="s">
        <v>133</v>
      </c>
      <c r="B4" s="191">
        <v>7230.2573136124847</v>
      </c>
      <c r="C4" s="191">
        <v>7003.56</v>
      </c>
      <c r="D4" s="182" t="s">
        <v>12</v>
      </c>
    </row>
    <row r="5" spans="1:7" ht="30" x14ac:dyDescent="0.2">
      <c r="A5" t="s">
        <v>13</v>
      </c>
      <c r="B5" s="33">
        <v>6255.2950000000001</v>
      </c>
      <c r="C5" s="33">
        <v>6255.2950000000001</v>
      </c>
      <c r="D5" s="188" t="s">
        <v>208</v>
      </c>
      <c r="E5" s="27"/>
      <c r="G5" s="112"/>
    </row>
    <row r="6" spans="1:7" ht="45" x14ac:dyDescent="0.2">
      <c r="A6" t="s">
        <v>135</v>
      </c>
      <c r="B6" s="33">
        <v>471.7</v>
      </c>
      <c r="C6" s="33">
        <v>429.7</v>
      </c>
      <c r="D6" s="188" t="s">
        <v>151</v>
      </c>
      <c r="G6" s="112"/>
    </row>
    <row r="7" spans="1:7" ht="30" x14ac:dyDescent="0.2">
      <c r="A7" t="s">
        <v>22</v>
      </c>
      <c r="B7" s="33">
        <v>31</v>
      </c>
      <c r="C7" s="33">
        <v>35</v>
      </c>
      <c r="D7" s="188" t="s">
        <v>152</v>
      </c>
      <c r="G7" s="112"/>
    </row>
    <row r="8" spans="1:7" ht="30" x14ac:dyDescent="0.2">
      <c r="A8" t="s">
        <v>71</v>
      </c>
      <c r="B8" s="33">
        <v>471.565</v>
      </c>
      <c r="C8" s="33">
        <v>283.565</v>
      </c>
      <c r="D8" s="188" t="s">
        <v>153</v>
      </c>
      <c r="G8" s="112"/>
    </row>
    <row r="9" spans="1:7" ht="19.899999999999999" customHeight="1" x14ac:dyDescent="0.2">
      <c r="A9" s="7" t="s">
        <v>137</v>
      </c>
      <c r="B9" s="191">
        <v>192.03399999999999</v>
      </c>
      <c r="C9" s="191">
        <v>192.03399999999999</v>
      </c>
      <c r="D9" s="182" t="s">
        <v>12</v>
      </c>
      <c r="G9" s="112"/>
    </row>
    <row r="10" spans="1:7" ht="19.899999999999999" customHeight="1" x14ac:dyDescent="0.2">
      <c r="A10" t="s">
        <v>154</v>
      </c>
      <c r="B10" s="33">
        <v>167.39599999999999</v>
      </c>
      <c r="C10" s="33">
        <v>167.39599999999999</v>
      </c>
      <c r="D10" s="188" t="s">
        <v>155</v>
      </c>
      <c r="F10" s="125"/>
      <c r="G10" s="112"/>
    </row>
    <row r="11" spans="1:7" ht="19.899999999999999" customHeight="1" x14ac:dyDescent="0.2">
      <c r="A11" t="s">
        <v>22</v>
      </c>
      <c r="B11" s="33">
        <v>25</v>
      </c>
      <c r="C11" s="33">
        <v>25</v>
      </c>
      <c r="D11" s="188" t="s">
        <v>155</v>
      </c>
      <c r="F11" s="125"/>
      <c r="G11" s="112"/>
    </row>
    <row r="12" spans="1:7" ht="45" x14ac:dyDescent="0.2">
      <c r="A12" t="s">
        <v>71</v>
      </c>
      <c r="B12" s="33">
        <v>0</v>
      </c>
      <c r="C12" s="33">
        <v>-0.36199999999999999</v>
      </c>
      <c r="D12" s="188" t="s">
        <v>156</v>
      </c>
      <c r="F12" s="125"/>
      <c r="G12" s="112"/>
    </row>
    <row r="13" spans="1:7" ht="19.899999999999999" customHeight="1" x14ac:dyDescent="0.2">
      <c r="A13" s="50" t="s">
        <v>139</v>
      </c>
      <c r="B13" s="189">
        <v>7422.2913136124844</v>
      </c>
      <c r="C13" s="189">
        <v>7195.5939999999991</v>
      </c>
      <c r="D13" s="190" t="s">
        <v>12</v>
      </c>
      <c r="F13" s="27"/>
      <c r="G13" s="112"/>
    </row>
    <row r="14" spans="1:7" ht="20.100000000000001" customHeight="1" x14ac:dyDescent="0.2">
      <c r="A14" t="s">
        <v>28</v>
      </c>
    </row>
    <row r="15" spans="1:7" ht="20.100000000000001" customHeight="1" x14ac:dyDescent="0.2">
      <c r="A15" t="s">
        <v>29</v>
      </c>
    </row>
    <row r="16" spans="1:7" ht="20.100000000000001" customHeight="1" x14ac:dyDescent="0.2">
      <c r="A16" t="s">
        <v>30</v>
      </c>
    </row>
    <row r="17" spans="1:1" s="99" customFormat="1" ht="20.100000000000001" customHeight="1" x14ac:dyDescent="0.2">
      <c r="A17" s="99" t="s">
        <v>157</v>
      </c>
    </row>
    <row r="18" spans="1:1" ht="20.100000000000001" customHeight="1" x14ac:dyDescent="0.2">
      <c r="A18" s="51" t="s">
        <v>38</v>
      </c>
    </row>
    <row r="19" spans="1:1" ht="20.100000000000001" customHeight="1" x14ac:dyDescent="0.2"/>
    <row r="20" spans="1:1" ht="20.100000000000001" customHeight="1" x14ac:dyDescent="0.2"/>
  </sheetData>
  <hyperlinks>
    <hyperlink ref="A18" location="'Table of Contents'!A1" display="Return to Contents" xr:uid="{F508FB64-B8AC-4784-9D9C-917F9C9135A1}"/>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E47FB-4712-4504-A0EB-D6EFDCB31E9C}">
  <dimension ref="A1:M13"/>
  <sheetViews>
    <sheetView showGridLines="0" workbookViewId="0"/>
  </sheetViews>
  <sheetFormatPr defaultRowHeight="20.100000000000001" customHeight="1" x14ac:dyDescent="0.2"/>
  <cols>
    <col min="1" max="1" width="25.5546875" customWidth="1"/>
    <col min="2" max="2" width="8.44140625" customWidth="1"/>
    <col min="3" max="3" width="7.88671875" bestFit="1" customWidth="1"/>
    <col min="4" max="4" width="8.33203125" bestFit="1" customWidth="1"/>
    <col min="5" max="6" width="7.88671875" bestFit="1" customWidth="1"/>
    <col min="7" max="9" width="7.5546875" bestFit="1" customWidth="1"/>
    <col min="10" max="10" width="12.6640625" bestFit="1" customWidth="1"/>
  </cols>
  <sheetData>
    <row r="1" spans="1:13" s="99" customFormat="1" ht="20.100000000000001" customHeight="1" x14ac:dyDescent="0.2">
      <c r="A1" s="132" t="s">
        <v>158</v>
      </c>
      <c r="B1" s="132"/>
      <c r="C1" s="98"/>
      <c r="D1" s="98"/>
      <c r="E1" s="98"/>
      <c r="F1" s="98"/>
      <c r="G1" s="98"/>
      <c r="H1" s="98"/>
      <c r="J1" s="98"/>
      <c r="K1" s="98"/>
      <c r="L1" s="98"/>
      <c r="M1" s="98"/>
    </row>
    <row r="2" spans="1:13" ht="20.100000000000001" customHeight="1" x14ac:dyDescent="0.2">
      <c r="A2" s="30" t="s">
        <v>159</v>
      </c>
      <c r="C2" s="3"/>
      <c r="D2" s="3"/>
      <c r="E2" s="3"/>
      <c r="F2" s="3"/>
      <c r="G2" s="3"/>
      <c r="H2" s="3"/>
      <c r="J2" s="3"/>
      <c r="K2" s="3"/>
      <c r="L2" s="3"/>
      <c r="M2" s="3"/>
    </row>
    <row r="3" spans="1:13" ht="32.1" customHeight="1" x14ac:dyDescent="0.2">
      <c r="A3" s="57" t="s">
        <v>79</v>
      </c>
      <c r="B3" s="58" t="s">
        <v>160</v>
      </c>
      <c r="C3" s="58" t="s">
        <v>161</v>
      </c>
      <c r="D3" s="58" t="s">
        <v>162</v>
      </c>
      <c r="E3" s="102" t="s">
        <v>42</v>
      </c>
      <c r="F3" s="102" t="s">
        <v>6</v>
      </c>
      <c r="G3" s="102" t="s">
        <v>7</v>
      </c>
      <c r="H3" s="102" t="s">
        <v>8</v>
      </c>
      <c r="I3" s="102" t="s">
        <v>9</v>
      </c>
      <c r="J3" s="3"/>
      <c r="K3" s="3"/>
    </row>
    <row r="4" spans="1:13" ht="20.100000000000001" customHeight="1" x14ac:dyDescent="0.2">
      <c r="A4" t="s">
        <v>163</v>
      </c>
      <c r="B4" s="48">
        <v>755.2</v>
      </c>
      <c r="C4" s="104">
        <v>659.2</v>
      </c>
      <c r="D4" s="104">
        <v>659.2</v>
      </c>
      <c r="E4" s="104">
        <v>713.2</v>
      </c>
      <c r="F4" s="104">
        <v>537.20000000000005</v>
      </c>
      <c r="G4" s="104">
        <v>487.30000000000007</v>
      </c>
      <c r="H4" s="104">
        <v>159.80000000000007</v>
      </c>
      <c r="I4" s="104">
        <v>159.80000000000007</v>
      </c>
      <c r="J4" s="3"/>
      <c r="K4" s="3"/>
    </row>
    <row r="5" spans="1:13" ht="20.100000000000001" customHeight="1" x14ac:dyDescent="0.2">
      <c r="A5" t="s">
        <v>164</v>
      </c>
      <c r="B5" s="104">
        <v>0</v>
      </c>
      <c r="C5" s="104">
        <v>0</v>
      </c>
      <c r="D5" s="104">
        <v>54</v>
      </c>
      <c r="E5" s="104">
        <v>0</v>
      </c>
      <c r="F5" s="104">
        <v>0</v>
      </c>
      <c r="G5" s="104">
        <v>0</v>
      </c>
      <c r="H5" s="104">
        <v>0</v>
      </c>
      <c r="I5" s="104">
        <v>0</v>
      </c>
      <c r="J5" s="3"/>
      <c r="K5" s="3"/>
    </row>
    <row r="6" spans="1:13" ht="20.100000000000001" customHeight="1" x14ac:dyDescent="0.2">
      <c r="A6" t="s">
        <v>165</v>
      </c>
      <c r="B6" s="104">
        <v>96</v>
      </c>
      <c r="C6" s="104">
        <v>0</v>
      </c>
      <c r="D6" s="104">
        <v>0</v>
      </c>
      <c r="E6" s="104">
        <v>176</v>
      </c>
      <c r="F6" s="104">
        <v>49.9</v>
      </c>
      <c r="G6" s="104">
        <v>327.5</v>
      </c>
      <c r="H6" s="104">
        <v>0</v>
      </c>
      <c r="I6" s="104">
        <v>99</v>
      </c>
      <c r="J6" s="3"/>
      <c r="K6" s="3"/>
    </row>
    <row r="7" spans="1:13" ht="20.100000000000001" customHeight="1" x14ac:dyDescent="0.2">
      <c r="A7" s="23" t="s">
        <v>166</v>
      </c>
      <c r="B7" s="104">
        <v>96</v>
      </c>
      <c r="C7" s="104">
        <v>0</v>
      </c>
      <c r="D7" s="104">
        <v>0</v>
      </c>
      <c r="E7" s="104">
        <v>23</v>
      </c>
      <c r="F7" s="104">
        <v>49.9</v>
      </c>
      <c r="G7" s="104">
        <v>235.5</v>
      </c>
      <c r="H7" s="104">
        <v>0</v>
      </c>
      <c r="I7" s="104">
        <v>0</v>
      </c>
      <c r="J7" s="3"/>
      <c r="K7" s="3"/>
    </row>
    <row r="8" spans="1:13" ht="20.100000000000001" customHeight="1" x14ac:dyDescent="0.2">
      <c r="A8" s="23" t="s">
        <v>167</v>
      </c>
      <c r="B8" s="104">
        <v>0</v>
      </c>
      <c r="C8" s="104">
        <v>0</v>
      </c>
      <c r="D8" s="104">
        <v>0</v>
      </c>
      <c r="E8" s="104">
        <v>153</v>
      </c>
      <c r="F8" s="104">
        <v>0</v>
      </c>
      <c r="G8" s="104">
        <v>92</v>
      </c>
      <c r="H8" s="104">
        <v>0</v>
      </c>
      <c r="I8" s="104">
        <v>99</v>
      </c>
      <c r="J8" s="3"/>
      <c r="K8" s="3"/>
    </row>
    <row r="9" spans="1:13" ht="20.100000000000001" customHeight="1" x14ac:dyDescent="0.2">
      <c r="A9" s="50" t="s">
        <v>168</v>
      </c>
      <c r="B9" s="105">
        <v>659.2</v>
      </c>
      <c r="C9" s="105">
        <v>659.2</v>
      </c>
      <c r="D9" s="105">
        <v>713.2</v>
      </c>
      <c r="E9" s="105">
        <v>537.20000000000005</v>
      </c>
      <c r="F9" s="105">
        <v>487.30000000000007</v>
      </c>
      <c r="G9" s="105">
        <v>159.80000000000007</v>
      </c>
      <c r="H9" s="105">
        <v>159.80000000000007</v>
      </c>
      <c r="I9" s="105">
        <v>60.800000000000068</v>
      </c>
      <c r="J9" s="3"/>
      <c r="K9" s="3"/>
    </row>
    <row r="10" spans="1:13" ht="20.100000000000001" customHeight="1" x14ac:dyDescent="0.2">
      <c r="A10" t="s">
        <v>169</v>
      </c>
      <c r="C10" s="139"/>
      <c r="D10" s="139"/>
      <c r="E10" s="139"/>
      <c r="F10" s="52"/>
      <c r="G10" s="3"/>
      <c r="H10" s="3"/>
      <c r="I10" s="3"/>
      <c r="J10" s="3"/>
      <c r="K10" s="3"/>
      <c r="L10" s="3"/>
      <c r="M10" s="3"/>
    </row>
    <row r="11" spans="1:13" ht="20.100000000000001" customHeight="1" x14ac:dyDescent="0.2">
      <c r="A11" s="54" t="s">
        <v>170</v>
      </c>
      <c r="B11" s="54"/>
    </row>
    <row r="12" spans="1:13" ht="20.100000000000001" customHeight="1" x14ac:dyDescent="0.2">
      <c r="A12" s="54" t="s">
        <v>171</v>
      </c>
      <c r="B12" s="54"/>
    </row>
    <row r="13" spans="1:13" ht="20.100000000000001" customHeight="1" x14ac:dyDescent="0.2">
      <c r="A13" s="8" t="s">
        <v>38</v>
      </c>
      <c r="B13" s="8"/>
    </row>
  </sheetData>
  <phoneticPr fontId="7" type="noConversion"/>
  <hyperlinks>
    <hyperlink ref="A13" location="'Table of Contents'!A1" display="Return to Contents" xr:uid="{8651C43A-092B-40D4-90FD-6111059224BE}"/>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5FFDF-376F-4675-97F7-7DA3071F02CF}">
  <dimension ref="A1:M25"/>
  <sheetViews>
    <sheetView showGridLines="0" zoomScaleNormal="100" workbookViewId="0"/>
  </sheetViews>
  <sheetFormatPr defaultRowHeight="20.100000000000001" customHeight="1" x14ac:dyDescent="0.2"/>
  <cols>
    <col min="1" max="1" width="34.33203125" customWidth="1"/>
    <col min="2" max="5" width="8.77734375" customWidth="1"/>
    <col min="6" max="6" width="19.77734375" customWidth="1"/>
  </cols>
  <sheetData>
    <row r="1" spans="1:13" s="99" customFormat="1" ht="20.100000000000001" customHeight="1" x14ac:dyDescent="0.2">
      <c r="A1" s="132" t="s">
        <v>172</v>
      </c>
      <c r="B1" s="98"/>
      <c r="C1" s="98"/>
      <c r="D1" s="98"/>
      <c r="E1" s="98"/>
      <c r="F1" s="98"/>
      <c r="H1" s="98"/>
      <c r="I1" s="98"/>
    </row>
    <row r="2" spans="1:13" ht="20.100000000000001" customHeight="1" x14ac:dyDescent="0.2">
      <c r="A2" t="s">
        <v>173</v>
      </c>
      <c r="B2" s="3"/>
      <c r="C2" s="3"/>
      <c r="D2" s="3"/>
      <c r="E2" s="3"/>
      <c r="F2" s="3"/>
      <c r="H2" s="3"/>
      <c r="I2" s="3"/>
    </row>
    <row r="3" spans="1:13" ht="72" customHeight="1" x14ac:dyDescent="0.2">
      <c r="A3" s="120" t="s">
        <v>174</v>
      </c>
      <c r="B3" s="119" t="s">
        <v>81</v>
      </c>
      <c r="C3" s="119" t="s">
        <v>6</v>
      </c>
      <c r="D3" s="119" t="s">
        <v>7</v>
      </c>
      <c r="E3" s="119" t="s">
        <v>8</v>
      </c>
      <c r="F3" s="119" t="s">
        <v>175</v>
      </c>
      <c r="G3" s="14"/>
      <c r="H3" s="118"/>
      <c r="I3" s="118"/>
      <c r="J3" s="118"/>
      <c r="K3" s="118"/>
      <c r="L3" s="118"/>
      <c r="M3" s="118"/>
    </row>
    <row r="4" spans="1:13" ht="20.100000000000001" customHeight="1" x14ac:dyDescent="0.2">
      <c r="A4" t="s">
        <v>176</v>
      </c>
      <c r="B4" s="39">
        <v>20316.597000000002</v>
      </c>
      <c r="C4" s="39">
        <v>20462.840258517313</v>
      </c>
      <c r="D4" s="39">
        <v>20965.888797570027</v>
      </c>
      <c r="E4" s="39">
        <v>21457.186603828988</v>
      </c>
      <c r="F4" s="116">
        <v>1140.5896038289866</v>
      </c>
      <c r="G4" s="14"/>
      <c r="H4" s="14"/>
      <c r="I4" s="14"/>
      <c r="J4" s="14"/>
      <c r="K4" s="14"/>
      <c r="L4" s="14"/>
      <c r="M4" s="14"/>
    </row>
    <row r="5" spans="1:13" ht="20.100000000000001" customHeight="1" x14ac:dyDescent="0.2">
      <c r="A5" t="s">
        <v>177</v>
      </c>
      <c r="B5" s="39">
        <v>13776.422699999999</v>
      </c>
      <c r="C5" s="39">
        <v>13832.690688605109</v>
      </c>
      <c r="D5" s="39">
        <v>13555.168721857413</v>
      </c>
      <c r="E5" s="39">
        <v>13304.473792015178</v>
      </c>
      <c r="F5" s="116">
        <v>-471.94890798482083</v>
      </c>
      <c r="G5" s="14"/>
      <c r="H5" s="14"/>
      <c r="I5" s="14"/>
    </row>
    <row r="6" spans="1:13" ht="20.100000000000001" customHeight="1" x14ac:dyDescent="0.2">
      <c r="A6" t="s">
        <v>178</v>
      </c>
      <c r="B6" s="39">
        <v>7468.1938</v>
      </c>
      <c r="C6" s="39">
        <v>7807.1777709193857</v>
      </c>
      <c r="D6" s="39">
        <v>8072.8071484896973</v>
      </c>
      <c r="E6" s="39">
        <v>8320.5396701835725</v>
      </c>
      <c r="F6" s="116">
        <v>852.34587018357252</v>
      </c>
      <c r="G6" s="14"/>
      <c r="H6" s="117"/>
      <c r="I6" s="117"/>
    </row>
    <row r="7" spans="1:13" ht="20.100000000000001" customHeight="1" x14ac:dyDescent="0.2">
      <c r="A7" t="s">
        <v>179</v>
      </c>
      <c r="B7" s="39">
        <v>3275.221</v>
      </c>
      <c r="C7" s="39">
        <v>3343.1499768314952</v>
      </c>
      <c r="D7" s="39">
        <v>3274.2153784524462</v>
      </c>
      <c r="E7" s="39">
        <v>3213.6606770368944</v>
      </c>
      <c r="F7" s="116">
        <v>-61.560322963105591</v>
      </c>
      <c r="G7" s="14"/>
      <c r="H7" s="117"/>
      <c r="I7" s="117"/>
    </row>
    <row r="8" spans="1:13" ht="20.100000000000001" customHeight="1" x14ac:dyDescent="0.2">
      <c r="A8" t="s">
        <v>180</v>
      </c>
      <c r="B8" s="39">
        <v>3010.6306034899994</v>
      </c>
      <c r="C8" s="39">
        <v>3034.7725877113157</v>
      </c>
      <c r="D8" s="39">
        <v>2998.6713431154835</v>
      </c>
      <c r="E8" s="39">
        <v>2941.3303343729021</v>
      </c>
      <c r="F8" s="116">
        <v>-69.300269117097287</v>
      </c>
      <c r="G8" s="14"/>
      <c r="H8" s="117"/>
      <c r="I8" s="117"/>
    </row>
    <row r="9" spans="1:13" ht="20.100000000000001" customHeight="1" x14ac:dyDescent="0.2">
      <c r="A9" t="s">
        <v>181</v>
      </c>
      <c r="B9" s="39">
        <v>1582.49</v>
      </c>
      <c r="C9" s="39">
        <v>1647.0714021092756</v>
      </c>
      <c r="D9" s="39">
        <v>1620.6385647076418</v>
      </c>
      <c r="E9" s="39">
        <v>1758.193469351048</v>
      </c>
      <c r="F9" s="116">
        <v>175.70346935104794</v>
      </c>
      <c r="G9" s="14"/>
      <c r="H9" s="117"/>
      <c r="I9" s="117"/>
    </row>
    <row r="10" spans="1:13" ht="20.100000000000001" customHeight="1" x14ac:dyDescent="0.2">
      <c r="A10" t="s">
        <v>182</v>
      </c>
      <c r="B10" s="39">
        <v>917.45979999999997</v>
      </c>
      <c r="C10" s="39">
        <v>900.52880597209889</v>
      </c>
      <c r="D10" s="39">
        <v>880.232753599803</v>
      </c>
      <c r="E10" s="39">
        <v>863.95336284218638</v>
      </c>
      <c r="F10" s="116">
        <v>-53.506437157813593</v>
      </c>
      <c r="G10" s="14"/>
      <c r="H10" s="117"/>
      <c r="I10" s="117"/>
    </row>
    <row r="11" spans="1:13" ht="20.100000000000001" customHeight="1" x14ac:dyDescent="0.2">
      <c r="A11" t="s">
        <v>183</v>
      </c>
      <c r="B11" s="39">
        <v>586.93912899999998</v>
      </c>
      <c r="C11" s="39">
        <v>621.88188418444747</v>
      </c>
      <c r="D11" s="39">
        <v>576.73046111111739</v>
      </c>
      <c r="E11" s="39">
        <v>576.41700146733388</v>
      </c>
      <c r="F11" s="116">
        <v>-10.522127532666104</v>
      </c>
      <c r="G11" s="14"/>
      <c r="H11" s="117"/>
      <c r="I11" s="117"/>
    </row>
    <row r="12" spans="1:13" ht="20.100000000000001" customHeight="1" x14ac:dyDescent="0.2">
      <c r="A12" t="s">
        <v>184</v>
      </c>
      <c r="B12" s="39">
        <v>375.85684000941529</v>
      </c>
      <c r="C12" s="39">
        <v>357.06958549397376</v>
      </c>
      <c r="D12" s="39">
        <v>299.68440092801825</v>
      </c>
      <c r="E12" s="39">
        <v>295.25625428198271</v>
      </c>
      <c r="F12" s="116">
        <v>-80.600585727432588</v>
      </c>
      <c r="G12" s="14"/>
      <c r="H12" s="117"/>
      <c r="I12" s="117"/>
    </row>
    <row r="13" spans="1:13" ht="20.100000000000001" customHeight="1" x14ac:dyDescent="0.2">
      <c r="A13" t="s">
        <v>185</v>
      </c>
      <c r="B13" s="39">
        <v>322.82779600000003</v>
      </c>
      <c r="C13" s="39">
        <v>346.76026939312459</v>
      </c>
      <c r="D13" s="39">
        <v>342.70430334558631</v>
      </c>
      <c r="E13" s="39">
        <v>367.42468772245365</v>
      </c>
      <c r="F13" s="116">
        <v>44.59689172245362</v>
      </c>
      <c r="G13" s="14"/>
      <c r="H13" s="117"/>
      <c r="I13" s="117"/>
    </row>
    <row r="14" spans="1:13" ht="20.100000000000001" customHeight="1" x14ac:dyDescent="0.2">
      <c r="A14" t="s">
        <v>186</v>
      </c>
      <c r="B14" s="39">
        <v>226.9</v>
      </c>
      <c r="C14" s="39">
        <v>232.41724975719436</v>
      </c>
      <c r="D14" s="39">
        <v>223.99927147251947</v>
      </c>
      <c r="E14" s="39">
        <v>217.50361906055736</v>
      </c>
      <c r="F14" s="116">
        <v>-9.3963809394426505</v>
      </c>
      <c r="G14" s="14"/>
      <c r="H14" s="117"/>
      <c r="I14" s="117"/>
    </row>
    <row r="15" spans="1:13" ht="20.100000000000001" customHeight="1" x14ac:dyDescent="0.2">
      <c r="A15" t="s">
        <v>187</v>
      </c>
      <c r="B15" s="39">
        <v>135.15107400000002</v>
      </c>
      <c r="C15" s="39">
        <v>145.63701141222634</v>
      </c>
      <c r="D15" s="39">
        <v>140.61545866714732</v>
      </c>
      <c r="E15" s="39">
        <v>142.40086792885208</v>
      </c>
      <c r="F15" s="116">
        <v>7.249793928852057</v>
      </c>
      <c r="G15" s="14"/>
      <c r="H15" s="117"/>
      <c r="I15" s="117"/>
    </row>
    <row r="16" spans="1:13" ht="20.100000000000001" customHeight="1" x14ac:dyDescent="0.2">
      <c r="A16" t="s">
        <v>188</v>
      </c>
      <c r="B16" s="39">
        <v>91.35499999999999</v>
      </c>
      <c r="C16" s="39">
        <v>87.753162776590514</v>
      </c>
      <c r="D16" s="39">
        <v>86.023007892978256</v>
      </c>
      <c r="E16" s="39">
        <v>84.432062595943762</v>
      </c>
      <c r="F16" s="116">
        <v>-6.9229374040562277</v>
      </c>
      <c r="G16" s="14"/>
      <c r="H16" s="117"/>
      <c r="I16" s="117"/>
    </row>
    <row r="17" spans="1:9" ht="20.100000000000001" customHeight="1" x14ac:dyDescent="0.2">
      <c r="A17" t="s">
        <v>189</v>
      </c>
      <c r="B17" s="39">
        <v>90.700999999999993</v>
      </c>
      <c r="C17" s="39">
        <v>92.570734136246159</v>
      </c>
      <c r="D17" s="39">
        <v>90.745595273124479</v>
      </c>
      <c r="E17" s="39">
        <v>89.067308480293576</v>
      </c>
      <c r="F17" s="116">
        <v>-1.6336915197064172</v>
      </c>
      <c r="G17" s="14"/>
      <c r="H17" s="117"/>
      <c r="I17" s="117"/>
    </row>
    <row r="18" spans="1:9" ht="20.100000000000001" customHeight="1" x14ac:dyDescent="0.2">
      <c r="A18" t="s">
        <v>190</v>
      </c>
      <c r="B18" s="39">
        <v>13.707000000000001</v>
      </c>
      <c r="C18" s="39">
        <v>15.054455641932588</v>
      </c>
      <c r="D18" s="39">
        <v>14.074713456765627</v>
      </c>
      <c r="E18" s="39">
        <v>14.075703012290608</v>
      </c>
      <c r="F18" s="116">
        <v>0.36870301229060765</v>
      </c>
      <c r="G18" s="14"/>
      <c r="H18" s="14"/>
      <c r="I18" s="14"/>
    </row>
    <row r="19" spans="1:9" ht="20.100000000000001" customHeight="1" x14ac:dyDescent="0.2">
      <c r="A19" t="s">
        <v>191</v>
      </c>
      <c r="B19" s="39">
        <v>52190.452742499416</v>
      </c>
      <c r="C19" s="39">
        <v>52927.375843461741</v>
      </c>
      <c r="D19" s="39">
        <v>53142.199919939776</v>
      </c>
      <c r="E19" s="39">
        <v>53645.915414180483</v>
      </c>
      <c r="F19" s="159">
        <v>1455.4626716810619</v>
      </c>
      <c r="G19" s="14"/>
      <c r="H19" s="14"/>
      <c r="I19" s="14"/>
    </row>
    <row r="20" spans="1:9" s="99" customFormat="1" ht="20.100000000000001" customHeight="1" x14ac:dyDescent="0.2">
      <c r="A20" s="99" t="s">
        <v>28</v>
      </c>
      <c r="B20" s="157"/>
      <c r="C20" s="157"/>
      <c r="D20" s="158"/>
      <c r="E20" s="158"/>
      <c r="F20" s="158"/>
    </row>
    <row r="21" spans="1:9" s="99" customFormat="1" ht="20.100000000000001" customHeight="1" x14ac:dyDescent="0.2">
      <c r="A21" s="99" t="s">
        <v>29</v>
      </c>
      <c r="B21" s="157"/>
      <c r="C21" s="157"/>
      <c r="D21" s="157"/>
      <c r="E21" s="157"/>
      <c r="F21" s="157"/>
    </row>
    <row r="22" spans="1:9" s="99" customFormat="1" ht="20.100000000000001" customHeight="1" x14ac:dyDescent="0.2">
      <c r="A22" s="99" t="s">
        <v>30</v>
      </c>
      <c r="B22" s="133"/>
      <c r="C22" s="133"/>
      <c r="D22" s="133"/>
      <c r="E22" s="133"/>
      <c r="F22" s="133"/>
    </row>
    <row r="23" spans="1:9" s="99" customFormat="1" ht="20.100000000000001" customHeight="1" x14ac:dyDescent="0.2">
      <c r="A23" s="97" t="s">
        <v>192</v>
      </c>
      <c r="B23" s="133"/>
      <c r="C23" s="133"/>
      <c r="D23" s="133"/>
      <c r="E23" s="133"/>
      <c r="F23" s="133"/>
    </row>
    <row r="24" spans="1:9" s="99" customFormat="1" ht="20.100000000000001" customHeight="1" x14ac:dyDescent="0.2">
      <c r="A24" s="97" t="s">
        <v>193</v>
      </c>
      <c r="B24" s="133"/>
      <c r="C24" s="133"/>
      <c r="D24" s="133"/>
      <c r="E24" s="133"/>
      <c r="F24" s="133"/>
    </row>
    <row r="25" spans="1:9" ht="20.100000000000001" customHeight="1" x14ac:dyDescent="0.2">
      <c r="A25" s="8" t="s">
        <v>38</v>
      </c>
      <c r="B25" s="46"/>
      <c r="C25" s="46"/>
      <c r="D25" s="46"/>
      <c r="E25" s="46"/>
      <c r="F25" s="46"/>
    </row>
  </sheetData>
  <hyperlinks>
    <hyperlink ref="A25" location="'Table of Contents'!A1" display="Return to Contents" xr:uid="{11522AD6-EF2C-4A5A-8A13-4F67C194E8C4}"/>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A148-CA38-4E06-875E-6EC0B301047A}">
  <dimension ref="A1:D23"/>
  <sheetViews>
    <sheetView zoomScaleNormal="100" workbookViewId="0"/>
  </sheetViews>
  <sheetFormatPr defaultRowHeight="20.100000000000001" customHeight="1" x14ac:dyDescent="0.2"/>
  <cols>
    <col min="1" max="1" width="26.21875" style="193" customWidth="1"/>
    <col min="2" max="4" width="8.77734375" style="193" customWidth="1"/>
    <col min="5" max="16384" width="8.88671875" style="193"/>
  </cols>
  <sheetData>
    <row r="1" spans="1:4" ht="20.100000000000001" customHeight="1" x14ac:dyDescent="0.2">
      <c r="A1" s="197" t="s">
        <v>204</v>
      </c>
      <c r="B1" s="192"/>
      <c r="C1" s="192"/>
      <c r="D1" s="192"/>
    </row>
    <row r="2" spans="1:4" ht="20.100000000000001" customHeight="1" x14ac:dyDescent="0.2">
      <c r="A2" s="194" t="s">
        <v>173</v>
      </c>
      <c r="B2" s="195"/>
      <c r="C2" s="195"/>
      <c r="D2" s="195"/>
    </row>
    <row r="3" spans="1:4" ht="20.100000000000001" customHeight="1" x14ac:dyDescent="0.2">
      <c r="A3" t="s">
        <v>203</v>
      </c>
      <c r="B3" s="32" t="s">
        <v>114</v>
      </c>
      <c r="C3" s="32" t="s">
        <v>42</v>
      </c>
      <c r="D3" s="32" t="s">
        <v>6</v>
      </c>
    </row>
    <row r="4" spans="1:4" ht="20.100000000000001" customHeight="1" x14ac:dyDescent="0.2">
      <c r="A4" s="7" t="s">
        <v>197</v>
      </c>
      <c r="B4" s="182" t="s">
        <v>12</v>
      </c>
      <c r="C4" s="182" t="s">
        <v>12</v>
      </c>
      <c r="D4" s="182" t="s">
        <v>12</v>
      </c>
    </row>
    <row r="5" spans="1:4" ht="20.100000000000001" customHeight="1" x14ac:dyDescent="0.2">
      <c r="A5" t="s">
        <v>198</v>
      </c>
      <c r="B5" s="48">
        <v>264.60000000000002</v>
      </c>
      <c r="C5" s="48">
        <v>510.7</v>
      </c>
      <c r="D5" s="48">
        <v>150</v>
      </c>
    </row>
    <row r="6" spans="1:4" ht="20.100000000000001" customHeight="1" x14ac:dyDescent="0.2">
      <c r="A6" t="s">
        <v>199</v>
      </c>
      <c r="B6" s="48">
        <v>-264.60000000000002</v>
      </c>
      <c r="C6" s="48">
        <v>-510.7</v>
      </c>
      <c r="D6" s="48">
        <v>-150</v>
      </c>
    </row>
    <row r="7" spans="1:4" ht="20.100000000000001" customHeight="1" x14ac:dyDescent="0.2">
      <c r="A7" t="s">
        <v>200</v>
      </c>
      <c r="B7" s="48">
        <v>510.7</v>
      </c>
      <c r="C7" s="48">
        <v>150</v>
      </c>
      <c r="D7" s="48">
        <v>0</v>
      </c>
    </row>
    <row r="8" spans="1:4" ht="20.100000000000001" customHeight="1" x14ac:dyDescent="0.2">
      <c r="A8" t="s">
        <v>201</v>
      </c>
      <c r="B8" s="48">
        <v>510.7</v>
      </c>
      <c r="C8" s="48">
        <v>150</v>
      </c>
      <c r="D8" s="48">
        <v>0</v>
      </c>
    </row>
    <row r="9" spans="1:4" ht="20.100000000000001" customHeight="1" x14ac:dyDescent="0.2">
      <c r="A9" s="7" t="s">
        <v>133</v>
      </c>
      <c r="B9" s="182" t="s">
        <v>12</v>
      </c>
      <c r="C9" s="182" t="s">
        <v>12</v>
      </c>
      <c r="D9" s="182" t="s">
        <v>12</v>
      </c>
    </row>
    <row r="10" spans="1:4" ht="20.100000000000001" customHeight="1" x14ac:dyDescent="0.2">
      <c r="A10" t="s">
        <v>198</v>
      </c>
      <c r="B10" s="48">
        <v>140.5</v>
      </c>
      <c r="C10" s="48">
        <v>35</v>
      </c>
      <c r="D10" s="48">
        <v>0</v>
      </c>
    </row>
    <row r="11" spans="1:4" ht="20.100000000000001" customHeight="1" x14ac:dyDescent="0.2">
      <c r="A11" t="s">
        <v>199</v>
      </c>
      <c r="B11" s="48">
        <v>-140.5</v>
      </c>
      <c r="C11" s="48">
        <v>-35</v>
      </c>
      <c r="D11" s="48">
        <v>0</v>
      </c>
    </row>
    <row r="12" spans="1:4" ht="20.100000000000001" customHeight="1" x14ac:dyDescent="0.2">
      <c r="A12" t="s">
        <v>200</v>
      </c>
      <c r="B12" s="48">
        <v>35</v>
      </c>
      <c r="C12" s="48">
        <v>0</v>
      </c>
      <c r="D12" s="48">
        <v>0</v>
      </c>
    </row>
    <row r="13" spans="1:4" ht="20.100000000000001" customHeight="1" x14ac:dyDescent="0.2">
      <c r="A13" t="s">
        <v>201</v>
      </c>
      <c r="B13" s="48">
        <v>35</v>
      </c>
      <c r="C13" s="48">
        <v>0</v>
      </c>
      <c r="D13" s="48">
        <v>0</v>
      </c>
    </row>
    <row r="14" spans="1:4" ht="20.100000000000001" customHeight="1" x14ac:dyDescent="0.2">
      <c r="A14" s="7" t="s">
        <v>137</v>
      </c>
      <c r="B14" s="182" t="s">
        <v>12</v>
      </c>
      <c r="C14" s="182" t="s">
        <v>12</v>
      </c>
      <c r="D14" s="182" t="s">
        <v>12</v>
      </c>
    </row>
    <row r="15" spans="1:4" ht="20.100000000000001" customHeight="1" x14ac:dyDescent="0.2">
      <c r="A15" t="s">
        <v>198</v>
      </c>
      <c r="B15" s="48">
        <v>4.2</v>
      </c>
      <c r="C15" s="48">
        <v>25</v>
      </c>
      <c r="D15" s="48">
        <v>0</v>
      </c>
    </row>
    <row r="16" spans="1:4" ht="20.100000000000001" customHeight="1" x14ac:dyDescent="0.2">
      <c r="A16" t="s">
        <v>199</v>
      </c>
      <c r="B16" s="48">
        <v>-4.2</v>
      </c>
      <c r="C16" s="48">
        <v>-25</v>
      </c>
      <c r="D16" s="48">
        <v>0</v>
      </c>
    </row>
    <row r="17" spans="1:4" ht="20.100000000000001" customHeight="1" x14ac:dyDescent="0.2">
      <c r="A17" t="s">
        <v>200</v>
      </c>
      <c r="B17" s="48">
        <v>25</v>
      </c>
      <c r="C17" s="48">
        <v>0</v>
      </c>
      <c r="D17" s="48">
        <v>0</v>
      </c>
    </row>
    <row r="18" spans="1:4" ht="20.100000000000001" customHeight="1" x14ac:dyDescent="0.2">
      <c r="A18" t="s">
        <v>201</v>
      </c>
      <c r="B18" s="48">
        <v>25</v>
      </c>
      <c r="C18" s="48">
        <v>0</v>
      </c>
      <c r="D18" s="48">
        <v>0</v>
      </c>
    </row>
    <row r="19" spans="1:4" ht="20.100000000000001" customHeight="1" x14ac:dyDescent="0.2">
      <c r="A19" s="7" t="s">
        <v>202</v>
      </c>
      <c r="B19" s="198">
        <v>711.7</v>
      </c>
      <c r="C19" s="198">
        <v>733.7</v>
      </c>
      <c r="D19" s="198">
        <v>764.1</v>
      </c>
    </row>
    <row r="20" spans="1:4" ht="20.100000000000001" customHeight="1" x14ac:dyDescent="0.2">
      <c r="A20" s="193" t="s">
        <v>50</v>
      </c>
    </row>
    <row r="21" spans="1:4" ht="20.100000000000001" customHeight="1" x14ac:dyDescent="0.2">
      <c r="A21" s="193" t="s">
        <v>29</v>
      </c>
    </row>
    <row r="22" spans="1:4" ht="20.100000000000001" customHeight="1" x14ac:dyDescent="0.2">
      <c r="A22" s="193" t="s">
        <v>30</v>
      </c>
    </row>
    <row r="23" spans="1:4" ht="20.100000000000001" customHeight="1" x14ac:dyDescent="0.2">
      <c r="A23" s="196" t="s">
        <v>38</v>
      </c>
    </row>
  </sheetData>
  <hyperlinks>
    <hyperlink ref="A23" location="'Table of Contents'!A1" display="Return to Contents" xr:uid="{1E95A968-08C0-4012-946D-539966E9D813}"/>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3CCEA-C01D-484A-8B8E-4366E94C8AEC}">
  <dimension ref="A1:X32"/>
  <sheetViews>
    <sheetView showGridLines="0" zoomScaleNormal="100" workbookViewId="0"/>
  </sheetViews>
  <sheetFormatPr defaultRowHeight="15" x14ac:dyDescent="0.2"/>
  <cols>
    <col min="1" max="1" width="47.44140625" customWidth="1"/>
    <col min="2" max="7" width="8.77734375" customWidth="1"/>
  </cols>
  <sheetData>
    <row r="1" spans="1:24" ht="20.100000000000001" customHeight="1" x14ac:dyDescent="0.2">
      <c r="A1" s="2" t="s">
        <v>2</v>
      </c>
      <c r="B1" s="3"/>
      <c r="C1" s="3"/>
      <c r="D1" s="3"/>
      <c r="E1" s="3"/>
      <c r="F1" s="3"/>
      <c r="G1" s="3"/>
      <c r="I1" s="3"/>
      <c r="J1" s="3"/>
      <c r="K1" s="3"/>
      <c r="L1" s="3"/>
      <c r="M1" s="3"/>
      <c r="N1" s="3"/>
      <c r="O1" s="3"/>
      <c r="P1" s="3"/>
      <c r="Q1" s="3"/>
      <c r="R1" s="3"/>
      <c r="S1" s="3"/>
      <c r="T1" s="3"/>
      <c r="U1" s="3"/>
      <c r="V1" s="3"/>
      <c r="W1" s="13"/>
      <c r="X1" s="13"/>
    </row>
    <row r="2" spans="1:24" ht="20.100000000000001" customHeight="1" x14ac:dyDescent="0.2">
      <c r="A2" t="s">
        <v>3</v>
      </c>
      <c r="B2" s="3"/>
      <c r="C2" s="3"/>
      <c r="D2" s="3"/>
      <c r="E2" s="3"/>
      <c r="F2" s="3"/>
      <c r="G2" s="3"/>
      <c r="I2" s="3"/>
      <c r="J2" s="3"/>
      <c r="K2" s="3"/>
      <c r="L2" s="3"/>
      <c r="M2" s="3"/>
      <c r="N2" s="3"/>
      <c r="O2" s="3"/>
      <c r="P2" s="3"/>
      <c r="Q2" s="3"/>
      <c r="R2" s="3"/>
      <c r="S2" s="3"/>
      <c r="T2" s="3"/>
      <c r="U2" s="3"/>
      <c r="V2" s="3"/>
      <c r="W2" s="13"/>
      <c r="X2" s="13"/>
    </row>
    <row r="3" spans="1:24" ht="47.25" x14ac:dyDescent="0.2">
      <c r="A3" s="79" t="s">
        <v>4</v>
      </c>
      <c r="B3" s="80" t="s">
        <v>5</v>
      </c>
      <c r="C3" s="80" t="s">
        <v>6</v>
      </c>
      <c r="D3" s="80" t="s">
        <v>7</v>
      </c>
      <c r="E3" s="80" t="s">
        <v>8</v>
      </c>
      <c r="F3" s="80" t="s">
        <v>9</v>
      </c>
      <c r="G3" s="80" t="s">
        <v>10</v>
      </c>
      <c r="I3" s="3"/>
      <c r="J3" s="74"/>
      <c r="K3" s="3"/>
      <c r="L3" s="9"/>
      <c r="M3" s="3"/>
      <c r="N3" s="3"/>
      <c r="O3" s="3"/>
      <c r="P3" s="3"/>
      <c r="Q3" s="3"/>
      <c r="R3" s="3"/>
      <c r="S3" s="3"/>
      <c r="T3" s="3"/>
      <c r="U3" s="3"/>
      <c r="V3" s="3"/>
      <c r="W3" s="13"/>
      <c r="X3" s="13"/>
    </row>
    <row r="4" spans="1:24" ht="20.100000000000001" customHeight="1" x14ac:dyDescent="0.2">
      <c r="A4" s="81" t="s">
        <v>11</v>
      </c>
      <c r="B4" s="174" t="s">
        <v>12</v>
      </c>
      <c r="C4" s="174" t="s">
        <v>12</v>
      </c>
      <c r="D4" s="174" t="s">
        <v>12</v>
      </c>
      <c r="E4" s="174" t="s">
        <v>12</v>
      </c>
      <c r="F4" s="174" t="s">
        <v>12</v>
      </c>
      <c r="G4" s="174" t="s">
        <v>12</v>
      </c>
      <c r="H4" s="14"/>
      <c r="I4" s="14"/>
      <c r="K4" s="14"/>
      <c r="L4" s="14"/>
      <c r="M4" s="14"/>
      <c r="N4" s="14"/>
      <c r="O4" s="14"/>
      <c r="P4" s="14"/>
      <c r="Q4" s="14"/>
      <c r="R4" s="14"/>
      <c r="S4" s="14"/>
      <c r="T4" s="14"/>
      <c r="U4" s="14"/>
      <c r="V4" s="14"/>
      <c r="W4" s="15"/>
      <c r="X4" s="15"/>
    </row>
    <row r="5" spans="1:24" ht="20.100000000000001" customHeight="1" x14ac:dyDescent="0.2">
      <c r="A5" s="82" t="s">
        <v>13</v>
      </c>
      <c r="B5" s="52">
        <v>40791.024229483526</v>
      </c>
      <c r="C5" s="52">
        <v>42671.07</v>
      </c>
      <c r="D5" s="52">
        <v>43674.803</v>
      </c>
      <c r="E5" s="52">
        <v>44641.837</v>
      </c>
      <c r="F5" s="52">
        <v>45556.588127766066</v>
      </c>
      <c r="G5" s="52">
        <v>46538.76231480069</v>
      </c>
      <c r="H5" s="14"/>
      <c r="I5" s="14"/>
      <c r="J5" s="4"/>
      <c r="K5" s="14"/>
      <c r="L5" s="14"/>
      <c r="M5" s="14"/>
      <c r="N5" s="14"/>
      <c r="O5" s="14"/>
      <c r="P5" s="14"/>
      <c r="Q5" s="14"/>
      <c r="R5" s="14"/>
      <c r="S5" s="14"/>
      <c r="T5" s="14"/>
      <c r="U5" s="14"/>
      <c r="V5" s="14"/>
      <c r="W5" s="15"/>
      <c r="X5" s="15"/>
    </row>
    <row r="6" spans="1:24" ht="20.100000000000001" customHeight="1" x14ac:dyDescent="0.2">
      <c r="A6" s="83" t="s">
        <v>14</v>
      </c>
      <c r="B6" s="52">
        <v>525.2601635628788</v>
      </c>
      <c r="C6" s="155" t="s">
        <v>12</v>
      </c>
      <c r="D6" s="156" t="s">
        <v>12</v>
      </c>
      <c r="E6" s="156" t="s">
        <v>12</v>
      </c>
      <c r="F6" s="156" t="s">
        <v>12</v>
      </c>
      <c r="G6" s="156" t="s">
        <v>12</v>
      </c>
      <c r="H6" s="14"/>
      <c r="I6" s="14"/>
      <c r="J6" s="4"/>
      <c r="K6" s="14"/>
      <c r="L6" s="14"/>
      <c r="M6" s="14"/>
      <c r="N6" s="14"/>
      <c r="O6" s="14"/>
      <c r="P6" s="14"/>
      <c r="Q6" s="14"/>
      <c r="R6" s="14"/>
      <c r="S6" s="14"/>
      <c r="T6" s="14"/>
      <c r="U6" s="14"/>
      <c r="V6" s="14"/>
      <c r="W6" s="15"/>
      <c r="X6" s="15"/>
    </row>
    <row r="7" spans="1:24" ht="20.100000000000001" customHeight="1" x14ac:dyDescent="0.2">
      <c r="A7" s="81" t="s">
        <v>15</v>
      </c>
      <c r="B7" s="174" t="s">
        <v>12</v>
      </c>
      <c r="C7" s="174" t="s">
        <v>12</v>
      </c>
      <c r="D7" s="174" t="s">
        <v>12</v>
      </c>
      <c r="E7" s="174" t="s">
        <v>12</v>
      </c>
      <c r="F7" s="174" t="s">
        <v>12</v>
      </c>
      <c r="G7" s="174" t="s">
        <v>12</v>
      </c>
      <c r="H7" s="14"/>
      <c r="I7" s="14"/>
      <c r="J7" s="4"/>
      <c r="K7" s="70"/>
      <c r="L7" s="14"/>
      <c r="M7" s="14"/>
      <c r="N7" s="14"/>
      <c r="O7" s="14"/>
      <c r="P7" s="14"/>
      <c r="Q7" s="14"/>
      <c r="R7" s="14"/>
      <c r="S7" s="14"/>
      <c r="T7" s="14"/>
      <c r="U7" s="14"/>
      <c r="V7" s="14"/>
      <c r="W7" s="15"/>
      <c r="X7" s="15"/>
    </row>
    <row r="8" spans="1:24" ht="20.100000000000001" customHeight="1" x14ac:dyDescent="0.2">
      <c r="A8" s="84" t="s">
        <v>16</v>
      </c>
      <c r="B8" s="85">
        <v>21565.742124277338</v>
      </c>
      <c r="C8" s="85">
        <v>22651.150160379209</v>
      </c>
      <c r="D8" s="85">
        <v>24007.739416687444</v>
      </c>
      <c r="E8" s="85">
        <v>25284.647778817525</v>
      </c>
      <c r="F8" s="85">
        <v>26688.763692930621</v>
      </c>
      <c r="G8" s="85">
        <v>28118.74616771709</v>
      </c>
      <c r="H8" s="53"/>
      <c r="I8" s="53"/>
      <c r="J8" s="53"/>
      <c r="K8" s="53"/>
      <c r="L8" s="53"/>
      <c r="M8" s="14"/>
      <c r="N8" s="14"/>
      <c r="O8" s="14"/>
      <c r="P8" s="14"/>
      <c r="Q8" s="14"/>
      <c r="R8" s="14"/>
      <c r="S8" s="14"/>
      <c r="T8" s="14"/>
      <c r="U8" s="14"/>
      <c r="V8" s="14"/>
      <c r="W8" s="15"/>
      <c r="X8" s="15"/>
    </row>
    <row r="9" spans="1:24" ht="20.100000000000001" customHeight="1" x14ac:dyDescent="0.2">
      <c r="A9" s="86" t="s">
        <v>17</v>
      </c>
      <c r="B9" s="87">
        <v>-20414.981248367199</v>
      </c>
      <c r="C9" s="87">
        <v>-21448.68632194258</v>
      </c>
      <c r="D9" s="87">
        <v>-22394.583635664061</v>
      </c>
      <c r="E9" s="87">
        <v>-23236.303441334934</v>
      </c>
      <c r="F9" s="87">
        <v>-24339.133737268472</v>
      </c>
      <c r="G9" s="87">
        <v>-25364.563949376396</v>
      </c>
      <c r="H9" s="14"/>
      <c r="I9" s="14"/>
      <c r="J9" s="14"/>
      <c r="K9" s="14"/>
      <c r="L9" s="14"/>
      <c r="M9" s="14"/>
      <c r="N9" s="14"/>
      <c r="O9" s="14"/>
      <c r="P9" s="14"/>
      <c r="Q9" s="14"/>
      <c r="R9" s="14"/>
      <c r="S9" s="14"/>
      <c r="T9" s="14"/>
      <c r="U9" s="14"/>
      <c r="V9" s="14"/>
      <c r="W9" s="15"/>
      <c r="X9" s="15"/>
    </row>
    <row r="10" spans="1:24" ht="20.100000000000001" customHeight="1" x14ac:dyDescent="0.2">
      <c r="A10" s="84" t="s">
        <v>18</v>
      </c>
      <c r="B10" s="85">
        <v>5802.7561665842804</v>
      </c>
      <c r="C10" s="85">
        <v>6323.2986607866796</v>
      </c>
      <c r="D10" s="85">
        <v>6750.8647060090952</v>
      </c>
      <c r="E10" s="85">
        <v>7132.8678302439557</v>
      </c>
      <c r="F10" s="85">
        <v>7558.3784611301817</v>
      </c>
      <c r="G10" s="85">
        <v>8024.2396654125896</v>
      </c>
      <c r="H10" s="14"/>
      <c r="I10" s="14"/>
      <c r="J10" s="14"/>
      <c r="K10" s="14"/>
      <c r="L10" s="14"/>
      <c r="M10" s="14"/>
      <c r="N10" s="14"/>
      <c r="O10" s="14"/>
      <c r="P10" s="14"/>
      <c r="Q10" s="14"/>
      <c r="R10" s="14"/>
      <c r="S10" s="14"/>
      <c r="T10" s="14"/>
      <c r="U10" s="14"/>
      <c r="V10" s="14"/>
      <c r="W10" s="15"/>
      <c r="X10" s="15"/>
    </row>
    <row r="11" spans="1:24" ht="20.100000000000001" customHeight="1" x14ac:dyDescent="0.2">
      <c r="A11" s="83" t="s">
        <v>19</v>
      </c>
      <c r="B11" s="52">
        <v>499.90359633055601</v>
      </c>
      <c r="C11" s="52">
        <v>354.29280158198378</v>
      </c>
      <c r="D11" s="52">
        <v>0</v>
      </c>
      <c r="E11" s="52">
        <v>75.22977531118886</v>
      </c>
      <c r="F11" s="52">
        <v>0</v>
      </c>
      <c r="G11" s="52">
        <v>0</v>
      </c>
      <c r="H11" s="14"/>
      <c r="I11" s="14"/>
      <c r="J11" s="14"/>
      <c r="K11" s="53"/>
      <c r="L11" s="53"/>
      <c r="M11" s="53"/>
      <c r="N11" s="53"/>
      <c r="O11" s="53"/>
      <c r="P11" s="53"/>
      <c r="Q11" s="14"/>
      <c r="R11" s="14"/>
      <c r="S11" s="14"/>
      <c r="T11" s="14"/>
      <c r="U11" s="14"/>
      <c r="V11" s="14"/>
      <c r="W11" s="15"/>
      <c r="X11" s="15"/>
    </row>
    <row r="12" spans="1:24" ht="20.100000000000001" customHeight="1" x14ac:dyDescent="0.2">
      <c r="A12" s="88" t="s">
        <v>20</v>
      </c>
      <c r="B12" s="85">
        <v>499.90359633055601</v>
      </c>
      <c r="C12" s="85">
        <v>354.29280158198378</v>
      </c>
      <c r="D12" s="85">
        <v>-320.91515109274837</v>
      </c>
      <c r="E12" s="85">
        <v>75.22977531118886</v>
      </c>
      <c r="F12" s="85">
        <v>0</v>
      </c>
      <c r="G12" s="85">
        <v>0</v>
      </c>
      <c r="H12" s="14"/>
      <c r="I12" s="14"/>
      <c r="J12" s="14"/>
      <c r="K12" s="14"/>
      <c r="L12" s="14"/>
      <c r="M12" s="14"/>
      <c r="N12" s="14"/>
      <c r="O12" s="14"/>
      <c r="P12" s="14"/>
      <c r="Q12" s="14"/>
      <c r="R12" s="14"/>
      <c r="S12" s="14"/>
      <c r="T12" s="14"/>
      <c r="U12" s="14"/>
      <c r="V12" s="14"/>
      <c r="W12" s="15"/>
      <c r="X12" s="15"/>
    </row>
    <row r="13" spans="1:24" ht="20.100000000000001" customHeight="1" x14ac:dyDescent="0.2">
      <c r="A13" s="89" t="s">
        <v>21</v>
      </c>
      <c r="B13" s="141">
        <v>0</v>
      </c>
      <c r="C13" s="141">
        <v>0</v>
      </c>
      <c r="D13" s="52">
        <v>320.91515109274798</v>
      </c>
      <c r="E13" s="141">
        <v>0</v>
      </c>
      <c r="F13" s="141">
        <v>0</v>
      </c>
      <c r="G13" s="141">
        <v>0</v>
      </c>
      <c r="H13" s="14"/>
      <c r="I13" s="14"/>
      <c r="J13" s="14"/>
      <c r="K13" s="14"/>
      <c r="L13" s="14"/>
      <c r="M13" s="14"/>
      <c r="N13" s="14"/>
      <c r="O13" s="14"/>
      <c r="P13" s="14"/>
      <c r="Q13" s="14"/>
      <c r="R13" s="14"/>
      <c r="S13" s="14"/>
      <c r="T13" s="14"/>
      <c r="U13" s="14"/>
      <c r="V13" s="14"/>
      <c r="W13" s="15"/>
      <c r="X13" s="15"/>
    </row>
    <row r="14" spans="1:24" ht="20.100000000000001" customHeight="1" x14ac:dyDescent="0.2">
      <c r="A14" s="83" t="s">
        <v>22</v>
      </c>
      <c r="B14" s="52">
        <v>510.7</v>
      </c>
      <c r="C14" s="52">
        <v>150</v>
      </c>
      <c r="D14" s="141">
        <v>0</v>
      </c>
      <c r="E14" s="141">
        <v>0</v>
      </c>
      <c r="F14" s="141">
        <v>0</v>
      </c>
      <c r="G14" s="141">
        <v>0</v>
      </c>
      <c r="H14" s="14"/>
      <c r="I14" s="14"/>
      <c r="J14" s="14"/>
      <c r="K14" s="14"/>
      <c r="L14" s="14"/>
      <c r="M14" s="14"/>
      <c r="N14" s="14"/>
      <c r="O14" s="14"/>
      <c r="P14" s="14"/>
      <c r="Q14" s="14"/>
      <c r="R14" s="14"/>
      <c r="S14" s="14"/>
      <c r="T14" s="14"/>
      <c r="U14" s="14"/>
      <c r="V14" s="14"/>
      <c r="W14" s="15"/>
      <c r="X14" s="15"/>
    </row>
    <row r="15" spans="1:24" ht="20.100000000000001" customHeight="1" x14ac:dyDescent="0.2">
      <c r="A15" s="81" t="s">
        <v>23</v>
      </c>
      <c r="B15" s="174" t="s">
        <v>12</v>
      </c>
      <c r="C15" s="174" t="s">
        <v>12</v>
      </c>
      <c r="D15" s="174" t="s">
        <v>12</v>
      </c>
      <c r="E15" s="174" t="s">
        <v>12</v>
      </c>
      <c r="F15" s="174" t="s">
        <v>12</v>
      </c>
      <c r="G15" s="174" t="s">
        <v>12</v>
      </c>
      <c r="H15" s="14"/>
      <c r="I15" s="14"/>
      <c r="J15" s="14"/>
      <c r="K15" s="14"/>
      <c r="L15" s="14"/>
      <c r="M15" s="14"/>
      <c r="N15" s="14"/>
      <c r="O15" s="14"/>
      <c r="P15" s="14"/>
      <c r="Q15" s="14"/>
      <c r="R15" s="14"/>
      <c r="S15" s="14"/>
      <c r="T15" s="14"/>
      <c r="U15" s="14"/>
      <c r="V15" s="14"/>
      <c r="W15" s="15"/>
      <c r="X15" s="15"/>
    </row>
    <row r="16" spans="1:24" ht="20.100000000000001" customHeight="1" x14ac:dyDescent="0.2">
      <c r="A16" s="83" t="s">
        <v>24</v>
      </c>
      <c r="B16" s="52">
        <v>247.21572900000001</v>
      </c>
      <c r="C16" s="52">
        <v>248.482</v>
      </c>
      <c r="D16" s="52">
        <v>422.49099999999999</v>
      </c>
      <c r="E16" s="52">
        <v>31.756000000000004</v>
      </c>
      <c r="F16" s="52">
        <v>169.71899999999999</v>
      </c>
      <c r="G16" s="52">
        <v>169.71899999999999</v>
      </c>
      <c r="H16" s="14"/>
      <c r="I16" s="14"/>
      <c r="J16" s="76"/>
      <c r="K16" s="14"/>
      <c r="L16" s="14"/>
      <c r="M16" s="14"/>
      <c r="N16" s="14"/>
      <c r="O16" s="14"/>
      <c r="P16" s="14"/>
      <c r="Q16" s="14"/>
      <c r="R16" s="14"/>
      <c r="S16" s="14"/>
      <c r="T16" s="14"/>
      <c r="U16" s="14"/>
      <c r="V16" s="14"/>
      <c r="W16" s="15"/>
      <c r="X16" s="15"/>
    </row>
    <row r="17" spans="1:24" ht="20.100000000000001" customHeight="1" x14ac:dyDescent="0.2">
      <c r="A17" s="83" t="s">
        <v>25</v>
      </c>
      <c r="B17" s="52">
        <v>3114</v>
      </c>
      <c r="C17" s="52">
        <v>3474</v>
      </c>
      <c r="D17" s="52">
        <v>3266</v>
      </c>
      <c r="E17" s="52">
        <v>3434</v>
      </c>
      <c r="F17" s="52">
        <v>3867</v>
      </c>
      <c r="G17" s="52">
        <v>3811</v>
      </c>
      <c r="H17" s="14"/>
      <c r="I17" s="14"/>
      <c r="J17" s="14"/>
      <c r="K17" s="14"/>
      <c r="L17" s="14"/>
      <c r="M17" s="14"/>
      <c r="N17" s="14"/>
      <c r="O17" s="14"/>
      <c r="P17" s="14"/>
      <c r="Q17" s="14"/>
      <c r="R17" s="14"/>
      <c r="S17" s="14"/>
      <c r="T17" s="14"/>
      <c r="U17" s="14"/>
      <c r="V17" s="14"/>
      <c r="W17" s="15"/>
      <c r="X17" s="15"/>
    </row>
    <row r="18" spans="1:24" ht="20.100000000000001" customHeight="1" x14ac:dyDescent="0.2">
      <c r="A18" s="90" t="s">
        <v>26</v>
      </c>
      <c r="B18" s="91">
        <v>-141.82528173733874</v>
      </c>
      <c r="C18" s="91">
        <v>-120.96434744717277</v>
      </c>
      <c r="D18" s="91">
        <v>-66.894400146504935</v>
      </c>
      <c r="E18" s="91">
        <v>-70.756645744805908</v>
      </c>
      <c r="F18" s="91">
        <v>-84.618104169265592</v>
      </c>
      <c r="G18" s="92">
        <v>-72.970372114204892</v>
      </c>
      <c r="H18" s="14"/>
      <c r="I18" s="14"/>
      <c r="J18" s="14"/>
      <c r="K18" s="14"/>
      <c r="L18" s="14"/>
      <c r="M18" s="14"/>
      <c r="N18" s="14"/>
      <c r="O18" s="14"/>
      <c r="P18" s="14"/>
      <c r="Q18" s="14"/>
      <c r="R18" s="14"/>
      <c r="S18" s="14"/>
      <c r="T18" s="14"/>
      <c r="U18" s="14"/>
      <c r="V18" s="14"/>
      <c r="W18" s="15"/>
      <c r="X18" s="15"/>
    </row>
    <row r="19" spans="1:24" ht="20.100000000000001" customHeight="1" x14ac:dyDescent="0.2">
      <c r="A19" s="93" t="s">
        <v>27</v>
      </c>
      <c r="B19" s="94">
        <v>-159.6</v>
      </c>
      <c r="C19" s="94">
        <v>-194.12808279149849</v>
      </c>
      <c r="D19" s="94">
        <v>-240.16468313833167</v>
      </c>
      <c r="E19" s="94">
        <v>-275.33506791541134</v>
      </c>
      <c r="F19" s="94">
        <v>-296.61891940378604</v>
      </c>
      <c r="G19" s="95">
        <v>-315.75101489938436</v>
      </c>
      <c r="H19" s="14"/>
      <c r="I19" s="76"/>
      <c r="J19" s="76"/>
      <c r="K19" s="76"/>
      <c r="L19" s="76"/>
      <c r="M19" s="76"/>
      <c r="N19" s="76"/>
      <c r="O19" s="14"/>
      <c r="P19" s="14"/>
      <c r="Q19" s="14"/>
      <c r="R19" s="14"/>
      <c r="S19" s="14"/>
      <c r="T19" s="14"/>
      <c r="U19" s="14"/>
      <c r="V19" s="14"/>
      <c r="W19" s="15"/>
      <c r="X19" s="15"/>
    </row>
    <row r="20" spans="1:24" ht="20.100000000000001" customHeight="1" x14ac:dyDescent="0.2">
      <c r="A20" s="162" t="s">
        <v>206</v>
      </c>
      <c r="B20" s="96">
        <v>52340.195479134039</v>
      </c>
      <c r="C20" s="96">
        <v>54108.514870566622</v>
      </c>
      <c r="D20" s="96">
        <v>55420.255403747637</v>
      </c>
      <c r="E20" s="96">
        <v>57017.943229377517</v>
      </c>
      <c r="F20" s="96">
        <v>59120.078520985342</v>
      </c>
      <c r="G20" s="96">
        <v>60909.181811540388</v>
      </c>
      <c r="H20" s="14"/>
      <c r="I20" s="14"/>
      <c r="J20" s="14"/>
      <c r="K20" s="14"/>
      <c r="L20" s="14"/>
      <c r="M20" s="14"/>
      <c r="N20" s="14"/>
      <c r="O20" s="14"/>
      <c r="P20" s="14"/>
      <c r="Q20" s="14"/>
      <c r="R20" s="14"/>
      <c r="S20" s="14"/>
      <c r="T20" s="14"/>
      <c r="U20" s="14"/>
      <c r="V20" s="14"/>
      <c r="W20" s="15"/>
      <c r="X20" s="15"/>
    </row>
    <row r="21" spans="1:24" ht="20.100000000000001" customHeight="1" x14ac:dyDescent="0.2">
      <c r="A21" t="s">
        <v>28</v>
      </c>
      <c r="B21" s="138"/>
      <c r="C21" s="140"/>
      <c r="D21" s="140"/>
      <c r="E21" s="140"/>
      <c r="F21" s="140"/>
      <c r="G21" s="140"/>
      <c r="H21" s="136"/>
      <c r="I21" s="14"/>
      <c r="J21" s="14"/>
      <c r="K21" s="14"/>
      <c r="L21" s="14"/>
      <c r="M21" s="14"/>
      <c r="N21" s="14"/>
      <c r="O21" s="14"/>
      <c r="P21" s="14"/>
      <c r="Q21" s="14"/>
      <c r="R21" s="14"/>
      <c r="S21" s="14"/>
      <c r="T21" s="14"/>
      <c r="U21" s="14"/>
      <c r="V21" s="14"/>
      <c r="W21" s="15"/>
      <c r="X21" s="15"/>
    </row>
    <row r="22" spans="1:24" ht="20.100000000000001" customHeight="1" x14ac:dyDescent="0.2">
      <c r="A22" t="s">
        <v>29</v>
      </c>
      <c r="B22" s="135"/>
      <c r="C22" s="135"/>
      <c r="D22" s="135"/>
      <c r="E22" s="135"/>
      <c r="F22" s="135"/>
      <c r="G22" s="135"/>
      <c r="H22" s="137"/>
      <c r="I22" s="14"/>
      <c r="J22" s="14"/>
      <c r="K22" s="14"/>
      <c r="L22" s="14"/>
      <c r="M22" s="14"/>
      <c r="N22" s="14"/>
      <c r="O22" s="14"/>
      <c r="P22" s="14"/>
      <c r="Q22" s="14"/>
      <c r="R22" s="14"/>
      <c r="S22" s="14"/>
      <c r="T22" s="14"/>
      <c r="U22" s="14"/>
      <c r="V22" s="14"/>
      <c r="W22" s="15"/>
      <c r="X22" s="15"/>
    </row>
    <row r="23" spans="1:24" ht="20.100000000000001" customHeight="1" x14ac:dyDescent="0.2">
      <c r="A23" t="s">
        <v>30</v>
      </c>
      <c r="B23" s="71"/>
      <c r="C23" s="71"/>
      <c r="D23" s="71"/>
      <c r="E23" s="71"/>
      <c r="F23" s="71"/>
      <c r="G23" s="71"/>
      <c r="H23" s="14"/>
      <c r="I23" s="14"/>
      <c r="J23" s="14"/>
      <c r="K23" s="14"/>
      <c r="L23" s="14"/>
      <c r="M23" s="14"/>
      <c r="N23" s="14"/>
      <c r="O23" s="14"/>
      <c r="P23" s="14"/>
      <c r="Q23" s="14"/>
      <c r="R23" s="14"/>
      <c r="S23" s="14"/>
      <c r="T23" s="14"/>
      <c r="U23" s="14"/>
      <c r="V23" s="14"/>
      <c r="W23" s="15"/>
      <c r="X23" s="15"/>
    </row>
    <row r="24" spans="1:24" s="99" customFormat="1" ht="20.100000000000001" customHeight="1" x14ac:dyDescent="0.2">
      <c r="A24" s="97" t="s">
        <v>31</v>
      </c>
      <c r="B24" s="98"/>
      <c r="E24" s="98"/>
      <c r="F24" s="98"/>
      <c r="G24" s="98"/>
      <c r="H24" s="100"/>
      <c r="I24" s="100"/>
      <c r="J24" s="100"/>
      <c r="K24" s="100"/>
      <c r="L24" s="100"/>
      <c r="M24" s="100"/>
      <c r="N24" s="100"/>
      <c r="O24" s="100"/>
      <c r="P24" s="100"/>
      <c r="Q24" s="100"/>
      <c r="R24" s="100"/>
      <c r="S24" s="100"/>
      <c r="T24" s="100"/>
      <c r="U24" s="100"/>
      <c r="V24" s="100"/>
      <c r="W24" s="101"/>
      <c r="X24" s="101"/>
    </row>
    <row r="25" spans="1:24" ht="20.100000000000001" customHeight="1" x14ac:dyDescent="0.2">
      <c r="A25" s="54" t="s">
        <v>32</v>
      </c>
      <c r="B25" s="3"/>
      <c r="E25" s="3"/>
      <c r="F25" s="3"/>
      <c r="G25" s="3"/>
      <c r="H25" s="14"/>
      <c r="I25" s="14"/>
      <c r="J25" s="14"/>
      <c r="K25" s="14"/>
      <c r="L25" s="14"/>
      <c r="M25" s="14"/>
      <c r="N25" s="14"/>
      <c r="O25" s="14"/>
      <c r="P25" s="14"/>
      <c r="Q25" s="14"/>
      <c r="R25" s="14"/>
      <c r="S25" s="14"/>
      <c r="T25" s="14"/>
      <c r="U25" s="14"/>
      <c r="V25" s="14"/>
      <c r="W25" s="15"/>
      <c r="X25" s="15"/>
    </row>
    <row r="26" spans="1:24" s="99" customFormat="1" ht="20.100000000000001" customHeight="1" x14ac:dyDescent="0.2">
      <c r="A26" s="97" t="s">
        <v>33</v>
      </c>
      <c r="B26" s="98"/>
      <c r="E26" s="98"/>
      <c r="F26" s="98"/>
      <c r="G26" s="98"/>
      <c r="H26" s="100"/>
      <c r="I26" s="100"/>
      <c r="J26" s="100"/>
      <c r="K26" s="100"/>
      <c r="L26" s="100"/>
      <c r="M26" s="100"/>
      <c r="N26" s="100"/>
      <c r="O26" s="100"/>
      <c r="P26" s="100"/>
      <c r="Q26" s="100"/>
      <c r="R26" s="100"/>
      <c r="S26" s="100"/>
      <c r="T26" s="100"/>
      <c r="U26" s="100"/>
      <c r="V26" s="100"/>
      <c r="W26" s="101"/>
      <c r="X26" s="101"/>
    </row>
    <row r="27" spans="1:24" s="99" customFormat="1" ht="20.100000000000001" customHeight="1" x14ac:dyDescent="0.2">
      <c r="A27" s="103" t="s">
        <v>34</v>
      </c>
      <c r="B27" s="98"/>
      <c r="E27" s="98"/>
      <c r="F27" s="98"/>
      <c r="G27" s="98"/>
      <c r="H27" s="100"/>
      <c r="I27" s="100"/>
      <c r="J27" s="100"/>
      <c r="K27" s="100"/>
      <c r="L27" s="100"/>
      <c r="M27" s="100"/>
      <c r="N27" s="100"/>
      <c r="O27" s="100"/>
      <c r="P27" s="100"/>
      <c r="Q27" s="100"/>
      <c r="R27" s="100"/>
      <c r="S27" s="100"/>
      <c r="T27" s="100"/>
      <c r="U27" s="100"/>
      <c r="V27" s="100"/>
      <c r="W27" s="101"/>
      <c r="X27" s="101"/>
    </row>
    <row r="28" spans="1:24" s="99" customFormat="1" ht="20.100000000000001" customHeight="1" x14ac:dyDescent="0.2">
      <c r="A28" s="97" t="s">
        <v>35</v>
      </c>
      <c r="B28" s="98"/>
      <c r="E28" s="98"/>
      <c r="F28" s="98"/>
      <c r="G28" s="98"/>
      <c r="H28" s="100"/>
      <c r="I28" s="100"/>
      <c r="J28" s="100"/>
      <c r="K28" s="100"/>
      <c r="L28" s="100"/>
      <c r="M28" s="100"/>
      <c r="N28" s="100"/>
      <c r="O28" s="100"/>
      <c r="P28" s="100"/>
      <c r="Q28" s="100"/>
      <c r="R28" s="100"/>
      <c r="S28" s="100"/>
      <c r="T28" s="100"/>
      <c r="U28" s="100"/>
      <c r="V28" s="100"/>
      <c r="W28" s="101"/>
      <c r="X28" s="101"/>
    </row>
    <row r="29" spans="1:24" ht="20.100000000000001" customHeight="1" x14ac:dyDescent="0.2">
      <c r="A29" s="54" t="s">
        <v>36</v>
      </c>
      <c r="B29" s="3"/>
      <c r="E29" s="3"/>
      <c r="F29" s="3"/>
      <c r="G29" s="3"/>
      <c r="H29" s="14"/>
      <c r="I29" s="14"/>
      <c r="J29" s="14"/>
      <c r="K29" s="14"/>
      <c r="L29" s="14"/>
      <c r="M29" s="14"/>
      <c r="N29" s="14"/>
      <c r="O29" s="14"/>
      <c r="P29" s="14"/>
      <c r="Q29" s="14"/>
      <c r="R29" s="14"/>
      <c r="S29" s="14"/>
      <c r="T29" s="14"/>
      <c r="U29" s="14"/>
      <c r="V29" s="14"/>
      <c r="W29" s="15"/>
      <c r="X29" s="15"/>
    </row>
    <row r="30" spans="1:24" ht="20.100000000000001" customHeight="1" x14ac:dyDescent="0.2">
      <c r="A30" s="54" t="s">
        <v>37</v>
      </c>
      <c r="B30" s="3"/>
      <c r="E30" s="3"/>
      <c r="F30" s="3"/>
      <c r="G30" s="3"/>
      <c r="H30" s="14"/>
      <c r="I30" s="14"/>
      <c r="J30" s="14"/>
      <c r="K30" s="14"/>
      <c r="L30" s="14"/>
      <c r="M30" s="14"/>
      <c r="N30" s="14"/>
      <c r="O30" s="14"/>
      <c r="P30" s="14"/>
      <c r="Q30" s="14"/>
      <c r="R30" s="14"/>
      <c r="S30" s="14"/>
      <c r="T30" s="14"/>
      <c r="U30" s="14"/>
      <c r="V30" s="14"/>
      <c r="W30" s="15"/>
      <c r="X30" s="15"/>
    </row>
    <row r="31" spans="1:24" ht="20.100000000000001" customHeight="1" x14ac:dyDescent="0.2">
      <c r="A31" s="54" t="s">
        <v>196</v>
      </c>
      <c r="B31" s="3"/>
      <c r="E31" s="3"/>
      <c r="F31" s="3"/>
      <c r="G31" s="3"/>
      <c r="H31" s="14"/>
      <c r="I31" s="14"/>
      <c r="J31" s="14"/>
      <c r="K31" s="14"/>
      <c r="L31" s="14"/>
      <c r="M31" s="14"/>
      <c r="N31" s="14"/>
      <c r="O31" s="14"/>
      <c r="P31" s="14"/>
      <c r="Q31" s="14"/>
      <c r="R31" s="14"/>
      <c r="S31" s="14"/>
      <c r="T31" s="14"/>
      <c r="U31" s="14"/>
      <c r="V31" s="14"/>
      <c r="W31" s="15"/>
      <c r="X31" s="15"/>
    </row>
    <row r="32" spans="1:24" ht="20.100000000000001" customHeight="1" x14ac:dyDescent="0.2">
      <c r="A32" s="8" t="s">
        <v>38</v>
      </c>
    </row>
  </sheetData>
  <phoneticPr fontId="7" type="noConversion"/>
  <hyperlinks>
    <hyperlink ref="A27" r:id="rId1" display="https://www.gov.scot/publications/scottish-budget-2025-2026-scottish-government-borrowing/" xr:uid="{5B3FE7C6-BC13-4D91-840D-D69CE1119279}"/>
    <hyperlink ref="A32" location="'Table of Contents'!A1" display="Return to Contents" xr:uid="{76B03353-2F19-4B6E-9A1A-BCABF32B2E4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B255E-8FB5-4B5B-ADA2-638C4AB2ABD7}">
  <dimension ref="A1:L16"/>
  <sheetViews>
    <sheetView showGridLines="0" zoomScaleNormal="100" workbookViewId="0"/>
  </sheetViews>
  <sheetFormatPr defaultRowHeight="15" x14ac:dyDescent="0.2"/>
  <cols>
    <col min="1" max="1" width="27.5546875" customWidth="1"/>
    <col min="7" max="7" width="9.6640625" customWidth="1"/>
  </cols>
  <sheetData>
    <row r="1" spans="1:12" ht="20.100000000000001" customHeight="1" x14ac:dyDescent="0.2">
      <c r="A1" s="2" t="s">
        <v>39</v>
      </c>
      <c r="B1" s="3"/>
      <c r="C1" s="3"/>
      <c r="D1" s="3"/>
      <c r="E1" s="3"/>
      <c r="F1" s="3"/>
      <c r="H1" s="3"/>
    </row>
    <row r="2" spans="1:12" ht="20.100000000000001" customHeight="1" x14ac:dyDescent="0.2">
      <c r="A2" t="s">
        <v>40</v>
      </c>
      <c r="B2" s="3"/>
      <c r="C2" s="3"/>
      <c r="D2" s="3"/>
      <c r="E2" s="3"/>
      <c r="F2" s="3"/>
      <c r="H2" s="3"/>
    </row>
    <row r="3" spans="1:12" ht="20.100000000000001" customHeight="1" x14ac:dyDescent="0.2">
      <c r="A3" s="31" t="s">
        <v>41</v>
      </c>
      <c r="B3" s="32" t="s">
        <v>42</v>
      </c>
      <c r="C3" s="32" t="s">
        <v>6</v>
      </c>
      <c r="D3" s="32" t="s">
        <v>7</v>
      </c>
      <c r="E3" s="32" t="s">
        <v>8</v>
      </c>
      <c r="F3" s="32" t="s">
        <v>9</v>
      </c>
      <c r="G3" s="32" t="s">
        <v>10</v>
      </c>
      <c r="H3" s="3"/>
      <c r="I3" s="3"/>
      <c r="J3" s="74"/>
      <c r="K3" s="3"/>
      <c r="L3" s="9"/>
    </row>
    <row r="4" spans="1:12" s="99" customFormat="1" ht="20.100000000000001" customHeight="1" x14ac:dyDescent="0.2">
      <c r="A4" s="31" t="s">
        <v>43</v>
      </c>
      <c r="B4" s="175">
        <v>17.815729000000001</v>
      </c>
      <c r="C4" s="175">
        <v>0</v>
      </c>
      <c r="D4" s="175">
        <v>0</v>
      </c>
      <c r="E4" s="175">
        <v>0</v>
      </c>
      <c r="F4" s="175">
        <v>0</v>
      </c>
      <c r="G4" s="175">
        <v>0</v>
      </c>
      <c r="H4" s="100"/>
      <c r="I4" s="121"/>
    </row>
    <row r="5" spans="1:12" s="68" customFormat="1" ht="20.100000000000001" customHeight="1" x14ac:dyDescent="0.2">
      <c r="A5" s="31" t="s">
        <v>44</v>
      </c>
      <c r="B5" s="175">
        <v>197.4</v>
      </c>
      <c r="C5" s="175">
        <v>198.06399999999999</v>
      </c>
      <c r="D5" s="175">
        <v>191.93899999999999</v>
      </c>
      <c r="E5" s="175">
        <v>188.614</v>
      </c>
      <c r="F5" s="175">
        <v>194.61699999999999</v>
      </c>
      <c r="G5" s="175">
        <v>194.61699999999999</v>
      </c>
    </row>
    <row r="6" spans="1:12" s="68" customFormat="1" ht="30" x14ac:dyDescent="0.2">
      <c r="A6" s="31" t="s">
        <v>45</v>
      </c>
      <c r="B6" s="175">
        <v>5</v>
      </c>
      <c r="C6" s="175">
        <v>5</v>
      </c>
      <c r="D6" s="175">
        <v>5</v>
      </c>
      <c r="E6" s="175">
        <v>5</v>
      </c>
      <c r="F6" s="175">
        <v>5</v>
      </c>
      <c r="G6" s="175">
        <v>5</v>
      </c>
    </row>
    <row r="7" spans="1:12" s="68" customFormat="1" ht="20.100000000000001" customHeight="1" x14ac:dyDescent="0.2">
      <c r="A7" s="31" t="s">
        <v>46</v>
      </c>
      <c r="B7" s="175">
        <v>0</v>
      </c>
      <c r="C7" s="175">
        <v>0</v>
      </c>
      <c r="D7" s="175">
        <v>0</v>
      </c>
      <c r="E7" s="175">
        <v>-132</v>
      </c>
      <c r="F7" s="175">
        <v>0</v>
      </c>
      <c r="G7" s="175">
        <v>0</v>
      </c>
    </row>
    <row r="8" spans="1:12" ht="20.100000000000001" customHeight="1" x14ac:dyDescent="0.2">
      <c r="A8" s="31" t="s">
        <v>47</v>
      </c>
      <c r="B8" s="175">
        <v>23</v>
      </c>
      <c r="C8" s="175">
        <v>49.900000000000006</v>
      </c>
      <c r="D8" s="175">
        <v>235.5</v>
      </c>
      <c r="E8" s="175">
        <v>0</v>
      </c>
      <c r="F8" s="175">
        <v>0</v>
      </c>
      <c r="G8" s="175">
        <v>0</v>
      </c>
    </row>
    <row r="9" spans="1:12" ht="20.100000000000001" customHeight="1" x14ac:dyDescent="0.2">
      <c r="A9" s="31" t="s">
        <v>48</v>
      </c>
      <c r="B9" s="175">
        <v>4</v>
      </c>
      <c r="C9" s="175">
        <v>-4.4820000000000002</v>
      </c>
      <c r="D9" s="175">
        <v>-9.9480000000000004</v>
      </c>
      <c r="E9" s="175">
        <v>-29.858000000000001</v>
      </c>
      <c r="F9" s="175">
        <v>-29.898</v>
      </c>
      <c r="G9" s="175">
        <v>-29.898</v>
      </c>
    </row>
    <row r="10" spans="1:12" ht="20.100000000000001" customHeight="1" x14ac:dyDescent="0.2">
      <c r="A10" s="177" t="s">
        <v>49</v>
      </c>
      <c r="B10" s="178">
        <v>247.21572900000001</v>
      </c>
      <c r="C10" s="178">
        <v>248.482</v>
      </c>
      <c r="D10" s="178">
        <v>422.49099999999999</v>
      </c>
      <c r="E10" s="178">
        <v>31.756000000000004</v>
      </c>
      <c r="F10" s="178">
        <v>169.71899999999999</v>
      </c>
      <c r="G10" s="178">
        <v>169.71899999999999</v>
      </c>
    </row>
    <row r="11" spans="1:12" s="99" customFormat="1" ht="20.100000000000001" customHeight="1" x14ac:dyDescent="0.2">
      <c r="A11" s="99" t="s">
        <v>50</v>
      </c>
    </row>
    <row r="12" spans="1:12" s="99" customFormat="1" ht="20.100000000000001" customHeight="1" x14ac:dyDescent="0.2">
      <c r="A12" s="99" t="s">
        <v>29</v>
      </c>
    </row>
    <row r="13" spans="1:12" s="99" customFormat="1" ht="20.100000000000001" customHeight="1" x14ac:dyDescent="0.2">
      <c r="A13" s="99" t="s">
        <v>30</v>
      </c>
    </row>
    <row r="14" spans="1:12" s="99" customFormat="1" ht="20.100000000000001" customHeight="1" x14ac:dyDescent="0.2">
      <c r="A14" s="99" t="s">
        <v>51</v>
      </c>
    </row>
    <row r="15" spans="1:12" ht="20.100000000000001" customHeight="1" x14ac:dyDescent="0.2">
      <c r="A15" t="s">
        <v>52</v>
      </c>
      <c r="B15" s="3"/>
      <c r="C15" s="3"/>
      <c r="D15" s="3"/>
      <c r="E15" s="3"/>
      <c r="F15" s="3"/>
      <c r="G15" s="3"/>
      <c r="H15" s="3"/>
    </row>
    <row r="16" spans="1:12" ht="20.100000000000001" customHeight="1" x14ac:dyDescent="0.2">
      <c r="A16" s="51" t="s">
        <v>38</v>
      </c>
    </row>
  </sheetData>
  <hyperlinks>
    <hyperlink ref="A16" location="'Table of Contents'!A1" display="Return to Contents" xr:uid="{9DFF9245-F4D3-4E72-BF19-A76E5ADD1947}"/>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8E053-B104-4FB1-9EE9-7142D23FDE83}">
  <dimension ref="A1:G23"/>
  <sheetViews>
    <sheetView showGridLines="0" zoomScaleNormal="100" workbookViewId="0"/>
  </sheetViews>
  <sheetFormatPr defaultColWidth="8.77734375" defaultRowHeight="15" x14ac:dyDescent="0.2"/>
  <cols>
    <col min="1" max="1" width="43.33203125" customWidth="1"/>
    <col min="2" max="2" width="9.6640625" bestFit="1" customWidth="1"/>
    <col min="3" max="3" width="12.33203125" bestFit="1" customWidth="1"/>
    <col min="4" max="4" width="50.77734375" customWidth="1"/>
  </cols>
  <sheetData>
    <row r="1" spans="1:7" ht="20.100000000000001" customHeight="1" x14ac:dyDescent="0.2">
      <c r="A1" s="2" t="s">
        <v>53</v>
      </c>
      <c r="B1" s="3"/>
      <c r="C1" s="3"/>
    </row>
    <row r="2" spans="1:7" ht="20.100000000000001" customHeight="1" x14ac:dyDescent="0.2">
      <c r="A2" t="s">
        <v>54</v>
      </c>
      <c r="B2" s="3"/>
      <c r="C2" s="3"/>
    </row>
    <row r="3" spans="1:7" s="31" customFormat="1" ht="20.100000000000001" customHeight="1" x14ac:dyDescent="0.2">
      <c r="A3" s="49" t="s">
        <v>4</v>
      </c>
      <c r="B3" s="163" t="s">
        <v>84</v>
      </c>
      <c r="C3" s="164" t="s">
        <v>83</v>
      </c>
      <c r="D3" s="43" t="s">
        <v>55</v>
      </c>
    </row>
    <row r="4" spans="1:7" ht="20.100000000000001" customHeight="1" x14ac:dyDescent="0.2">
      <c r="A4" s="142" t="s">
        <v>56</v>
      </c>
      <c r="B4" s="134">
        <v>41141.023999999998</v>
      </c>
      <c r="C4" s="134">
        <v>41141.023999999998</v>
      </c>
      <c r="D4" s="143" t="s">
        <v>57</v>
      </c>
    </row>
    <row r="5" spans="1:7" ht="60" x14ac:dyDescent="0.2">
      <c r="A5" t="s">
        <v>58</v>
      </c>
      <c r="B5" s="42">
        <v>0</v>
      </c>
      <c r="C5" s="42">
        <v>-350</v>
      </c>
      <c r="D5" s="144" t="s">
        <v>59</v>
      </c>
    </row>
    <row r="6" spans="1:7" ht="60" x14ac:dyDescent="0.2">
      <c r="A6" s="145" t="s">
        <v>60</v>
      </c>
      <c r="B6" s="28">
        <v>480.5101635628788</v>
      </c>
      <c r="C6" s="28">
        <v>525.2601635628788</v>
      </c>
      <c r="D6" s="146" t="s">
        <v>61</v>
      </c>
    </row>
    <row r="7" spans="1:7" s="99" customFormat="1" ht="60" x14ac:dyDescent="0.2">
      <c r="A7" s="148" t="s">
        <v>62</v>
      </c>
      <c r="B7" s="25">
        <v>21568.768427581166</v>
      </c>
      <c r="C7" s="25">
        <v>21565.742124277338</v>
      </c>
      <c r="D7" s="147" t="s">
        <v>63</v>
      </c>
    </row>
    <row r="8" spans="1:7" ht="90" x14ac:dyDescent="0.2">
      <c r="A8" s="145" t="s">
        <v>17</v>
      </c>
      <c r="B8" s="26">
        <v>-20365.777462426176</v>
      </c>
      <c r="C8" s="28">
        <v>-20414.981248367199</v>
      </c>
      <c r="D8" s="146" t="s">
        <v>64</v>
      </c>
    </row>
    <row r="9" spans="1:7" s="99" customFormat="1" ht="20.100000000000001" customHeight="1" x14ac:dyDescent="0.2">
      <c r="A9" s="148" t="s">
        <v>18</v>
      </c>
      <c r="B9" s="25">
        <v>5725.3715062158171</v>
      </c>
      <c r="C9" s="25">
        <v>5802.7561665842804</v>
      </c>
      <c r="D9" s="147" t="s">
        <v>65</v>
      </c>
    </row>
    <row r="10" spans="1:7" ht="20.100000000000001" customHeight="1" x14ac:dyDescent="0.2">
      <c r="A10" s="149" t="s">
        <v>66</v>
      </c>
      <c r="B10" s="26">
        <v>500</v>
      </c>
      <c r="C10" s="28">
        <v>500</v>
      </c>
      <c r="D10" s="150" t="s">
        <v>12</v>
      </c>
    </row>
    <row r="11" spans="1:7" s="99" customFormat="1" ht="30" x14ac:dyDescent="0.2">
      <c r="A11" s="151" t="s">
        <v>205</v>
      </c>
      <c r="B11" s="26">
        <v>500</v>
      </c>
      <c r="C11" s="25">
        <v>500</v>
      </c>
      <c r="D11" s="147" t="s">
        <v>67</v>
      </c>
    </row>
    <row r="12" spans="1:7" ht="19.899999999999999" customHeight="1" x14ac:dyDescent="0.2">
      <c r="A12" s="152" t="s">
        <v>68</v>
      </c>
      <c r="B12" s="44">
        <v>0</v>
      </c>
      <c r="C12" s="44">
        <v>0</v>
      </c>
      <c r="D12" s="165" t="s">
        <v>69</v>
      </c>
      <c r="E12" s="122"/>
      <c r="F12" s="123"/>
      <c r="G12" s="124"/>
    </row>
    <row r="13" spans="1:7" ht="20.100000000000001" customHeight="1" x14ac:dyDescent="0.2">
      <c r="A13" s="148" t="s">
        <v>22</v>
      </c>
      <c r="B13" s="25">
        <v>501</v>
      </c>
      <c r="C13" s="25">
        <v>510.7</v>
      </c>
      <c r="D13" s="147" t="s">
        <v>70</v>
      </c>
    </row>
    <row r="14" spans="1:7" ht="60" x14ac:dyDescent="0.2">
      <c r="A14" s="152" t="s">
        <v>71</v>
      </c>
      <c r="B14" s="44">
        <v>260.86399999999998</v>
      </c>
      <c r="C14" s="44">
        <v>247.21572900000001</v>
      </c>
      <c r="D14" s="146" t="s">
        <v>72</v>
      </c>
    </row>
    <row r="15" spans="1:7" ht="30" x14ac:dyDescent="0.2">
      <c r="A15" s="166" t="s">
        <v>73</v>
      </c>
      <c r="B15" s="29">
        <v>3114</v>
      </c>
      <c r="C15" s="29">
        <v>3114</v>
      </c>
      <c r="D15" s="167" t="s">
        <v>74</v>
      </c>
    </row>
    <row r="16" spans="1:7" ht="20.100000000000001" customHeight="1" x14ac:dyDescent="0.2">
      <c r="A16" s="168" t="s">
        <v>75</v>
      </c>
      <c r="B16" s="169">
        <v>-141.82528173733874</v>
      </c>
      <c r="C16" s="169">
        <v>-141.82528173733874</v>
      </c>
      <c r="D16" s="170" t="s">
        <v>69</v>
      </c>
    </row>
    <row r="17" spans="1:4" ht="20.100000000000001" customHeight="1" x14ac:dyDescent="0.2">
      <c r="A17" s="171" t="s">
        <v>76</v>
      </c>
      <c r="B17" s="172">
        <v>-159.63138634684043</v>
      </c>
      <c r="C17" s="172">
        <v>-159.63138634684043</v>
      </c>
      <c r="D17" s="173" t="s">
        <v>69</v>
      </c>
    </row>
    <row r="18" spans="1:4" ht="20.100000000000001" customHeight="1" x14ac:dyDescent="0.25">
      <c r="A18" t="s">
        <v>194</v>
      </c>
      <c r="B18" s="153">
        <v>52623.220204048732</v>
      </c>
      <c r="C18" s="153">
        <v>52340.195479134039</v>
      </c>
      <c r="D18" s="154" t="s">
        <v>69</v>
      </c>
    </row>
    <row r="19" spans="1:4" ht="19.899999999999999" customHeight="1" x14ac:dyDescent="0.2">
      <c r="A19" t="s">
        <v>28</v>
      </c>
    </row>
    <row r="20" spans="1:4" s="99" customFormat="1" ht="19.899999999999999" customHeight="1" x14ac:dyDescent="0.2">
      <c r="A20" s="99" t="s">
        <v>29</v>
      </c>
    </row>
    <row r="21" spans="1:4" s="99" customFormat="1" ht="19.899999999999999" customHeight="1" x14ac:dyDescent="0.2">
      <c r="A21" s="99" t="s">
        <v>30</v>
      </c>
    </row>
    <row r="22" spans="1:4" s="99" customFormat="1" ht="19.899999999999999" customHeight="1" x14ac:dyDescent="0.2">
      <c r="A22" s="99" t="s">
        <v>195</v>
      </c>
    </row>
    <row r="23" spans="1:4" ht="19.899999999999999" customHeight="1" x14ac:dyDescent="0.2">
      <c r="A23" s="51" t="s">
        <v>38</v>
      </c>
    </row>
  </sheetData>
  <hyperlinks>
    <hyperlink ref="A23" location="'Table of Contents'!A1" display="Return to Contents" xr:uid="{6BD893B2-1481-4CA7-8123-C93E3B46CFF1}"/>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3BA93-3C66-4671-A646-4FAA792CDE22}">
  <dimension ref="A1:O16"/>
  <sheetViews>
    <sheetView showGridLines="0" zoomScaleNormal="100" zoomScaleSheetLayoutView="100" workbookViewId="0"/>
  </sheetViews>
  <sheetFormatPr defaultRowHeight="19.899999999999999" customHeight="1" x14ac:dyDescent="0.2"/>
  <cols>
    <col min="1" max="1" width="27.5546875" customWidth="1"/>
    <col min="3" max="3" width="7.5546875" bestFit="1" customWidth="1"/>
    <col min="9" max="9" width="16.5546875" bestFit="1" customWidth="1"/>
  </cols>
  <sheetData>
    <row r="1" spans="1:15" ht="20.100000000000001" customHeight="1" x14ac:dyDescent="0.2">
      <c r="A1" s="2" t="s">
        <v>92</v>
      </c>
      <c r="B1" s="3"/>
      <c r="C1" s="3"/>
      <c r="D1" s="3"/>
      <c r="E1" s="3"/>
      <c r="F1" s="3"/>
      <c r="H1" s="3"/>
    </row>
    <row r="2" spans="1:15" ht="20.100000000000001" customHeight="1" x14ac:dyDescent="0.2">
      <c r="A2" t="s">
        <v>93</v>
      </c>
      <c r="B2" s="3"/>
      <c r="C2" s="3"/>
      <c r="D2" s="3"/>
      <c r="E2" s="3"/>
      <c r="F2" s="3"/>
      <c r="H2" s="3"/>
    </row>
    <row r="3" spans="1:15" ht="20.100000000000001" customHeight="1" x14ac:dyDescent="0.2">
      <c r="A3" s="18" t="s">
        <v>94</v>
      </c>
      <c r="B3" s="1" t="s">
        <v>42</v>
      </c>
      <c r="C3" s="1" t="s">
        <v>6</v>
      </c>
      <c r="D3" s="1" t="s">
        <v>7</v>
      </c>
      <c r="E3" s="1" t="s">
        <v>8</v>
      </c>
      <c r="F3" s="1" t="s">
        <v>9</v>
      </c>
      <c r="G3" s="1" t="s">
        <v>10</v>
      </c>
      <c r="H3" s="3"/>
      <c r="I3" s="74"/>
      <c r="J3" s="3"/>
      <c r="K3" s="9"/>
    </row>
    <row r="4" spans="1:15" ht="20.100000000000001" customHeight="1" x14ac:dyDescent="0.2">
      <c r="A4" t="s">
        <v>95</v>
      </c>
      <c r="B4" s="11">
        <v>0</v>
      </c>
      <c r="C4" s="11">
        <v>0</v>
      </c>
      <c r="D4" s="11">
        <v>320.91515109274798</v>
      </c>
      <c r="E4" s="11">
        <v>0</v>
      </c>
      <c r="F4" s="11">
        <v>0</v>
      </c>
      <c r="G4" s="38">
        <v>0</v>
      </c>
      <c r="H4" s="14"/>
      <c r="I4" s="9"/>
    </row>
    <row r="5" spans="1:15" ht="20.100000000000001" customHeight="1" x14ac:dyDescent="0.2">
      <c r="A5" t="s">
        <v>96</v>
      </c>
      <c r="B5" s="11">
        <v>628.90375597582693</v>
      </c>
      <c r="C5" s="11">
        <v>654.90537908169722</v>
      </c>
      <c r="D5" s="11">
        <v>668.07729398767003</v>
      </c>
      <c r="E5" s="11">
        <v>680.66581067488733</v>
      </c>
      <c r="F5" s="11">
        <v>693.2268076974816</v>
      </c>
      <c r="G5" s="38">
        <v>706.75886653768566</v>
      </c>
      <c r="H5" s="14"/>
      <c r="I5" s="9"/>
    </row>
    <row r="6" spans="1:15" ht="20.100000000000001" customHeight="1" x14ac:dyDescent="0.2">
      <c r="A6" t="s">
        <v>97</v>
      </c>
      <c r="B6" s="11">
        <v>1834.302621596162</v>
      </c>
      <c r="C6" s="11">
        <v>1910.1406889882835</v>
      </c>
      <c r="D6" s="11">
        <v>1948.558774130704</v>
      </c>
      <c r="E6" s="11">
        <v>1985.2752811350881</v>
      </c>
      <c r="F6" s="11">
        <v>2021.9115224509881</v>
      </c>
      <c r="G6" s="38">
        <v>2061.380027401583</v>
      </c>
      <c r="H6" s="14"/>
      <c r="I6" s="9"/>
    </row>
    <row r="7" spans="1:15" ht="20.100000000000001" customHeight="1" x14ac:dyDescent="0.2">
      <c r="A7" t="s">
        <v>98</v>
      </c>
      <c r="B7" s="11">
        <v>5</v>
      </c>
      <c r="C7" s="11">
        <v>5</v>
      </c>
      <c r="D7" s="11">
        <v>5</v>
      </c>
      <c r="E7" s="11">
        <v>5</v>
      </c>
      <c r="F7" s="11">
        <v>5</v>
      </c>
      <c r="G7" s="39">
        <v>5</v>
      </c>
      <c r="H7" s="14"/>
      <c r="I7" s="4"/>
      <c r="J7" s="4"/>
      <c r="K7" s="4"/>
      <c r="L7" s="4"/>
      <c r="M7" s="4"/>
      <c r="N7" s="4"/>
      <c r="O7" s="4"/>
    </row>
    <row r="8" spans="1:15" ht="20.100000000000001" customHeight="1" x14ac:dyDescent="0.2">
      <c r="A8" t="s">
        <v>99</v>
      </c>
      <c r="B8" s="72">
        <v>4.0846829256079413</v>
      </c>
      <c r="C8" s="72">
        <v>4.2192698583479187</v>
      </c>
      <c r="D8" s="72">
        <v>4.3563534548676124</v>
      </c>
      <c r="E8" s="72">
        <v>4.490440440858257</v>
      </c>
      <c r="F8" s="72">
        <v>4.6178214538502464</v>
      </c>
      <c r="G8" s="73">
        <v>4.7364845425494355</v>
      </c>
      <c r="H8" s="14"/>
      <c r="I8" s="77"/>
      <c r="J8" s="41"/>
      <c r="K8" s="41"/>
      <c r="L8" s="41"/>
      <c r="M8" s="5"/>
    </row>
    <row r="9" spans="1:15" ht="20.100000000000001" customHeight="1" x14ac:dyDescent="0.2">
      <c r="A9" t="s">
        <v>100</v>
      </c>
      <c r="B9" s="40">
        <v>141.80000000000001</v>
      </c>
      <c r="C9" s="40">
        <v>120.96434744717277</v>
      </c>
      <c r="D9" s="40">
        <v>66.894400146504935</v>
      </c>
      <c r="E9" s="40">
        <v>70.756645744805908</v>
      </c>
      <c r="F9" s="40">
        <v>84.618104169265592</v>
      </c>
      <c r="G9" s="39">
        <v>72.970372114204892</v>
      </c>
      <c r="H9" s="14"/>
      <c r="I9" s="78"/>
      <c r="J9" s="78"/>
      <c r="K9" s="78"/>
      <c r="L9" s="78"/>
      <c r="M9" s="78"/>
    </row>
    <row r="10" spans="1:15" ht="20.100000000000001" customHeight="1" x14ac:dyDescent="0.2">
      <c r="A10" t="s">
        <v>101</v>
      </c>
      <c r="B10" s="11">
        <v>218.64174183588733</v>
      </c>
      <c r="C10" s="11">
        <v>102.70452141601999</v>
      </c>
      <c r="D10" s="11">
        <v>359.52564263481139</v>
      </c>
      <c r="E10" s="11">
        <v>303.23677615529806</v>
      </c>
      <c r="F10" s="11">
        <v>231.75600439090914</v>
      </c>
      <c r="G10" s="39">
        <v>169.04974554020021</v>
      </c>
      <c r="H10" s="14"/>
      <c r="I10" s="14"/>
    </row>
    <row r="11" spans="1:15" ht="20.100000000000001" customHeight="1" x14ac:dyDescent="0.2">
      <c r="A11" t="s">
        <v>102</v>
      </c>
      <c r="B11" s="19">
        <f>B10/B6*100</f>
        <v>11.919611260525324</v>
      </c>
      <c r="C11" s="19">
        <f t="shared" ref="C11:G11" si="0">C10/C6*100</f>
        <v>5.376804023289929</v>
      </c>
      <c r="D11" s="19">
        <f t="shared" si="0"/>
        <v>18.450849284502794</v>
      </c>
      <c r="E11" s="19">
        <f t="shared" si="0"/>
        <v>15.274293647675972</v>
      </c>
      <c r="F11" s="19">
        <f t="shared" si="0"/>
        <v>11.462222842964534</v>
      </c>
      <c r="G11" s="19">
        <f t="shared" si="0"/>
        <v>8.2008044753053753</v>
      </c>
      <c r="H11" s="14"/>
      <c r="I11" s="14"/>
    </row>
    <row r="12" spans="1:15" ht="20.100000000000001" customHeight="1" x14ac:dyDescent="0.2">
      <c r="A12" t="s">
        <v>50</v>
      </c>
      <c r="B12" s="41"/>
      <c r="C12" s="77"/>
      <c r="D12" s="41"/>
      <c r="E12" s="41"/>
      <c r="F12" s="41"/>
      <c r="G12" s="5"/>
      <c r="H12" s="3"/>
    </row>
    <row r="13" spans="1:15" s="99" customFormat="1" ht="20.100000000000001" customHeight="1" x14ac:dyDescent="0.2">
      <c r="A13" s="99" t="s">
        <v>29</v>
      </c>
      <c r="B13" s="98"/>
      <c r="C13" s="98"/>
      <c r="D13" s="98"/>
      <c r="E13" s="98"/>
      <c r="F13" s="98"/>
      <c r="G13" s="98"/>
      <c r="H13" s="98"/>
    </row>
    <row r="14" spans="1:15" s="99" customFormat="1" ht="20.100000000000001" customHeight="1" x14ac:dyDescent="0.2">
      <c r="A14" s="99" t="s">
        <v>30</v>
      </c>
      <c r="B14" s="98"/>
      <c r="C14" s="98"/>
      <c r="D14" s="98"/>
      <c r="E14" s="98"/>
      <c r="F14" s="98"/>
      <c r="G14" s="98"/>
      <c r="H14" s="98"/>
    </row>
    <row r="15" spans="1:15" s="99" customFormat="1" ht="20.100000000000001" customHeight="1" x14ac:dyDescent="0.2">
      <c r="A15" s="99" t="s">
        <v>103</v>
      </c>
    </row>
    <row r="16" spans="1:15" ht="20.100000000000001" customHeight="1" x14ac:dyDescent="0.2">
      <c r="A16" s="51" t="s">
        <v>38</v>
      </c>
      <c r="B16" s="21"/>
      <c r="C16" s="21"/>
      <c r="D16" s="21"/>
      <c r="E16" s="21"/>
      <c r="F16" s="21"/>
      <c r="G16" s="21"/>
      <c r="H16" s="3"/>
    </row>
  </sheetData>
  <phoneticPr fontId="7" type="noConversion"/>
  <hyperlinks>
    <hyperlink ref="A16" location="'Table of Contents'!A1" display="Return to Contents" xr:uid="{D37CAFBE-BA08-4454-8983-1CAFDC3782DD}"/>
  </hyperlink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D05E-29C5-4B42-AA6D-855A31670ED1}">
  <dimension ref="A1:AF20"/>
  <sheetViews>
    <sheetView showGridLines="0" zoomScaleNormal="100" workbookViewId="0"/>
  </sheetViews>
  <sheetFormatPr defaultRowHeight="20.100000000000001" customHeight="1" x14ac:dyDescent="0.2"/>
  <cols>
    <col min="1" max="1" width="21.44140625" customWidth="1"/>
    <col min="2" max="8" width="8.77734375" customWidth="1"/>
    <col min="9" max="9" width="19.88671875" bestFit="1" customWidth="1"/>
    <col min="10" max="10" width="22.44140625" customWidth="1"/>
  </cols>
  <sheetData>
    <row r="1" spans="1:10" s="99" customFormat="1" ht="20.100000000000001" customHeight="1" x14ac:dyDescent="0.2">
      <c r="A1" s="126" t="s">
        <v>77</v>
      </c>
      <c r="B1" s="126"/>
      <c r="C1" s="98"/>
      <c r="D1" s="98"/>
      <c r="E1" s="98"/>
      <c r="F1" s="98"/>
      <c r="G1" s="98"/>
      <c r="H1" s="98"/>
    </row>
    <row r="2" spans="1:10" s="99" customFormat="1" ht="20.100000000000001" customHeight="1" x14ac:dyDescent="0.2">
      <c r="A2" s="99" t="s">
        <v>78</v>
      </c>
      <c r="B2" s="98"/>
      <c r="C2" s="98"/>
      <c r="E2" s="127"/>
      <c r="F2" s="127"/>
      <c r="G2" s="127"/>
    </row>
    <row r="3" spans="1:10" ht="32.1" customHeight="1" x14ac:dyDescent="0.2">
      <c r="A3" s="31" t="s">
        <v>79</v>
      </c>
      <c r="B3" s="32" t="s">
        <v>80</v>
      </c>
      <c r="C3" s="32" t="s">
        <v>81</v>
      </c>
      <c r="D3" s="32" t="s">
        <v>6</v>
      </c>
      <c r="E3" s="32" t="s">
        <v>7</v>
      </c>
      <c r="F3" s="32" t="s">
        <v>8</v>
      </c>
      <c r="G3" s="32" t="s">
        <v>9</v>
      </c>
      <c r="H3" s="32" t="s">
        <v>10</v>
      </c>
      <c r="J3" s="75"/>
    </row>
    <row r="4" spans="1:10" ht="20.25" customHeight="1" x14ac:dyDescent="0.2">
      <c r="A4" s="7" t="s">
        <v>82</v>
      </c>
      <c r="B4" s="182" t="s">
        <v>12</v>
      </c>
      <c r="C4" s="182" t="s">
        <v>12</v>
      </c>
      <c r="D4" s="182" t="s">
        <v>12</v>
      </c>
      <c r="E4" s="182" t="s">
        <v>12</v>
      </c>
      <c r="F4" s="182" t="s">
        <v>12</v>
      </c>
      <c r="G4" s="182" t="s">
        <v>12</v>
      </c>
      <c r="H4" s="182" t="s">
        <v>12</v>
      </c>
    </row>
    <row r="5" spans="1:10" ht="20.25" customHeight="1" x14ac:dyDescent="0.2">
      <c r="A5" s="179" t="s">
        <v>83</v>
      </c>
      <c r="B5" s="180">
        <v>19799.183446482813</v>
      </c>
      <c r="C5" s="180">
        <v>21540.742124277338</v>
      </c>
      <c r="D5" s="180">
        <v>22626.150160379198</v>
      </c>
      <c r="E5" s="180">
        <v>23982.739416687444</v>
      </c>
      <c r="F5" s="180">
        <v>25259.647778817525</v>
      </c>
      <c r="G5" s="180">
        <v>26663.763692930621</v>
      </c>
      <c r="H5" s="180">
        <v>28093.74616771709</v>
      </c>
    </row>
    <row r="6" spans="1:10" ht="20.25" customHeight="1" x14ac:dyDescent="0.2">
      <c r="A6" s="179" t="s">
        <v>84</v>
      </c>
      <c r="B6" s="181">
        <v>19794.929091081896</v>
      </c>
      <c r="C6" s="181">
        <v>21543.768427581166</v>
      </c>
      <c r="D6" s="181">
        <v>23018.518865307906</v>
      </c>
      <c r="E6" s="181">
        <v>24301.340525727217</v>
      </c>
      <c r="F6" s="181">
        <v>25398.010725386994</v>
      </c>
      <c r="G6" s="181">
        <v>26553.604203357958</v>
      </c>
      <c r="H6" s="181">
        <v>27750.574115687639</v>
      </c>
    </row>
    <row r="7" spans="1:10" ht="20.25" customHeight="1" x14ac:dyDescent="0.2">
      <c r="A7" s="199" t="s">
        <v>85</v>
      </c>
      <c r="B7" s="200">
        <v>4.2543554009171203</v>
      </c>
      <c r="C7" s="200">
        <v>-3.0263033038281719</v>
      </c>
      <c r="D7" s="200">
        <v>-392.36870492869639</v>
      </c>
      <c r="E7" s="200">
        <v>-318.60110903977329</v>
      </c>
      <c r="F7" s="200">
        <v>-138.36294656946848</v>
      </c>
      <c r="G7" s="200">
        <v>110.15948957266301</v>
      </c>
      <c r="H7" s="200">
        <v>343.17205202945115</v>
      </c>
    </row>
    <row r="8" spans="1:10" ht="20.25" customHeight="1" x14ac:dyDescent="0.2">
      <c r="A8" s="7" t="s">
        <v>86</v>
      </c>
      <c r="B8" s="182" t="s">
        <v>12</v>
      </c>
      <c r="C8" s="182" t="s">
        <v>12</v>
      </c>
      <c r="D8" s="182" t="s">
        <v>12</v>
      </c>
      <c r="E8" s="182" t="s">
        <v>12</v>
      </c>
      <c r="F8" s="182" t="s">
        <v>12</v>
      </c>
      <c r="G8" s="182" t="s">
        <v>12</v>
      </c>
      <c r="H8" s="182" t="s">
        <v>12</v>
      </c>
    </row>
    <row r="9" spans="1:10" ht="20.25" customHeight="1" x14ac:dyDescent="0.2">
      <c r="A9" s="179" t="s">
        <v>83</v>
      </c>
      <c r="B9" s="180">
        <v>-18130.406832784382</v>
      </c>
      <c r="C9" s="180">
        <v>-20385.685224257202</v>
      </c>
      <c r="D9" s="180">
        <v>-21419.390297832579</v>
      </c>
      <c r="E9" s="180">
        <v>-22365.28761155406</v>
      </c>
      <c r="F9" s="180">
        <v>-23207.007417224933</v>
      </c>
      <c r="G9" s="180">
        <v>-24309.837713158471</v>
      </c>
      <c r="H9" s="180">
        <v>-25335.267925266395</v>
      </c>
    </row>
    <row r="10" spans="1:10" ht="20.25" customHeight="1" x14ac:dyDescent="0.2">
      <c r="A10" s="179" t="s">
        <v>87</v>
      </c>
      <c r="B10" s="181">
        <v>-18121.335527072279</v>
      </c>
      <c r="C10" s="181">
        <v>-20336.481438316176</v>
      </c>
      <c r="D10" s="181">
        <v>-21657.41231475657</v>
      </c>
      <c r="E10" s="181">
        <v>-22539.721503671648</v>
      </c>
      <c r="F10" s="181">
        <v>-23331.044960178853</v>
      </c>
      <c r="G10" s="181">
        <v>-24239.171346121482</v>
      </c>
      <c r="H10" s="181">
        <v>-25182.645207252401</v>
      </c>
      <c r="I10" s="66"/>
    </row>
    <row r="11" spans="1:10" ht="20.25" customHeight="1" x14ac:dyDescent="0.2">
      <c r="A11" s="199" t="s">
        <v>85</v>
      </c>
      <c r="B11" s="200">
        <f>B9-B10</f>
        <v>-9.0713057121029124</v>
      </c>
      <c r="C11" s="200">
        <v>-49.203785941026581</v>
      </c>
      <c r="D11" s="200">
        <v>238.02201692399103</v>
      </c>
      <c r="E11" s="200">
        <v>174.43389211758767</v>
      </c>
      <c r="F11" s="200">
        <v>124.03754295391991</v>
      </c>
      <c r="G11" s="200">
        <v>-70.666367036988959</v>
      </c>
      <c r="H11" s="200">
        <v>-152.62271801402676</v>
      </c>
    </row>
    <row r="12" spans="1:10" ht="20.25" customHeight="1" x14ac:dyDescent="0.2">
      <c r="A12" s="7" t="s">
        <v>88</v>
      </c>
      <c r="B12" s="182" t="s">
        <v>12</v>
      </c>
      <c r="C12" s="182" t="s">
        <v>12</v>
      </c>
      <c r="D12" s="182" t="s">
        <v>12</v>
      </c>
      <c r="E12" s="182" t="s">
        <v>12</v>
      </c>
      <c r="F12" s="182" t="s">
        <v>12</v>
      </c>
      <c r="G12" s="182" t="s">
        <v>12</v>
      </c>
      <c r="H12" s="182" t="s">
        <v>12</v>
      </c>
      <c r="I12" s="14"/>
    </row>
    <row r="13" spans="1:10" ht="20.25" customHeight="1" x14ac:dyDescent="0.2">
      <c r="A13" s="179" t="s">
        <v>83</v>
      </c>
      <c r="B13" s="180">
        <v>1668.7766136984319</v>
      </c>
      <c r="C13" s="180">
        <v>1155.0569000201358</v>
      </c>
      <c r="D13" s="180">
        <v>1206.7598625466308</v>
      </c>
      <c r="E13" s="180">
        <v>1617.4518051333835</v>
      </c>
      <c r="F13" s="180">
        <v>2052.6403615925919</v>
      </c>
      <c r="G13" s="180">
        <v>2353.9259797721497</v>
      </c>
      <c r="H13" s="180">
        <v>2758.4782424506957</v>
      </c>
      <c r="I13" s="67"/>
    </row>
    <row r="14" spans="1:10" ht="20.25" customHeight="1" x14ac:dyDescent="0.2">
      <c r="A14" s="179" t="s">
        <v>87</v>
      </c>
      <c r="B14" s="181">
        <v>1673.5935640096177</v>
      </c>
      <c r="C14" s="181">
        <v>1207.2869892649906</v>
      </c>
      <c r="D14" s="181">
        <v>1361.1065505513361</v>
      </c>
      <c r="E14" s="181">
        <v>1761.6190220555691</v>
      </c>
      <c r="F14" s="181">
        <v>2066.9657652081405</v>
      </c>
      <c r="G14" s="181">
        <v>2314.4328572364757</v>
      </c>
      <c r="H14" s="181">
        <v>2567.9289084352713</v>
      </c>
    </row>
    <row r="15" spans="1:10" ht="20.25" customHeight="1" x14ac:dyDescent="0.2">
      <c r="A15" s="183" t="s">
        <v>85</v>
      </c>
      <c r="B15" s="184">
        <v>-4.8169503111857921</v>
      </c>
      <c r="C15" s="184">
        <v>-52.230089244854753</v>
      </c>
      <c r="D15" s="184">
        <v>-154.34668800470536</v>
      </c>
      <c r="E15" s="184">
        <v>-144.16721692218562</v>
      </c>
      <c r="F15" s="184">
        <v>-14.325403615548566</v>
      </c>
      <c r="G15" s="184">
        <v>39.493122535674047</v>
      </c>
      <c r="H15" s="184">
        <v>190.54933401542439</v>
      </c>
    </row>
    <row r="16" spans="1:10" ht="20.100000000000001" customHeight="1" x14ac:dyDescent="0.2">
      <c r="A16" t="s">
        <v>89</v>
      </c>
      <c r="C16" s="3"/>
      <c r="E16" s="53"/>
      <c r="F16" s="53"/>
      <c r="G16" s="14"/>
      <c r="H16" s="14"/>
      <c r="I16" s="14"/>
    </row>
    <row r="17" spans="1:32" s="16" customFormat="1" ht="20.100000000000001" customHeight="1" x14ac:dyDescent="0.2">
      <c r="A17" s="54" t="s">
        <v>90</v>
      </c>
      <c r="B17" s="54"/>
      <c r="C17" s="3"/>
      <c r="D17" s="106"/>
      <c r="E17" s="14"/>
      <c r="F17" s="14"/>
      <c r="G17" s="14"/>
      <c r="H17" s="14"/>
      <c r="I17" s="14"/>
      <c r="J17" s="14"/>
      <c r="K17" s="14"/>
      <c r="L17" s="14"/>
      <c r="M17" s="14"/>
      <c r="N17" s="14"/>
      <c r="O17" s="14"/>
      <c r="P17" s="14"/>
      <c r="Q17" s="14"/>
      <c r="R17" s="14"/>
      <c r="S17" s="14"/>
      <c r="T17" s="14"/>
      <c r="U17" s="14"/>
      <c r="V17" s="14"/>
      <c r="W17" s="14"/>
      <c r="X17" s="15"/>
      <c r="Y17" s="15"/>
      <c r="Z17" s="15"/>
      <c r="AA17" s="15"/>
      <c r="AB17" s="17"/>
      <c r="AC17" s="17"/>
      <c r="AD17" s="17"/>
      <c r="AE17" s="17"/>
      <c r="AF17" s="17"/>
    </row>
    <row r="18" spans="1:32" s="16" customFormat="1" ht="20.100000000000001" customHeight="1" x14ac:dyDescent="0.2">
      <c r="A18" s="54" t="s">
        <v>91</v>
      </c>
      <c r="B18" s="54"/>
      <c r="C18" s="3"/>
      <c r="D18" s="106"/>
      <c r="E18" s="14"/>
      <c r="F18" s="14"/>
      <c r="G18" s="14"/>
      <c r="H18" s="14"/>
      <c r="I18" s="14"/>
      <c r="J18" s="14"/>
      <c r="K18" s="14"/>
      <c r="L18" s="14"/>
      <c r="M18" s="14"/>
      <c r="N18" s="14"/>
      <c r="O18" s="14"/>
      <c r="P18" s="14"/>
      <c r="Q18" s="14"/>
      <c r="R18" s="14"/>
      <c r="S18" s="14"/>
      <c r="T18" s="14"/>
      <c r="U18" s="14"/>
      <c r="V18" s="14"/>
      <c r="W18" s="14"/>
      <c r="X18" s="15"/>
      <c r="Y18" s="15"/>
      <c r="Z18" s="15"/>
      <c r="AA18" s="15"/>
      <c r="AB18" s="17"/>
      <c r="AC18" s="17"/>
      <c r="AD18" s="17"/>
      <c r="AE18" s="17"/>
      <c r="AF18" s="17"/>
    </row>
    <row r="19" spans="1:32" ht="20.100000000000001" customHeight="1" x14ac:dyDescent="0.2">
      <c r="A19" s="8" t="s">
        <v>38</v>
      </c>
      <c r="B19" s="8"/>
    </row>
    <row r="20" spans="1:32" ht="20.100000000000001" customHeight="1" x14ac:dyDescent="0.2">
      <c r="B20" s="27"/>
      <c r="C20" s="27"/>
      <c r="D20" s="27"/>
      <c r="E20" s="27"/>
      <c r="F20" s="27"/>
      <c r="G20" s="27"/>
      <c r="H20" s="27"/>
    </row>
  </sheetData>
  <hyperlinks>
    <hyperlink ref="A19" location="'Table of Contents'!A1" display="Return to Contents" xr:uid="{E4029CF8-20FB-4F10-B15D-772D81034272}"/>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BE7FC-DDE4-42D0-B15D-9125E84A5016}">
  <dimension ref="A1:AD24"/>
  <sheetViews>
    <sheetView showGridLines="0" zoomScaleNormal="100" workbookViewId="0"/>
  </sheetViews>
  <sheetFormatPr defaultRowHeight="20.100000000000001" customHeight="1" x14ac:dyDescent="0.2"/>
  <cols>
    <col min="1" max="1" width="29.21875" customWidth="1"/>
    <col min="2" max="5" width="8.77734375" customWidth="1"/>
    <col min="6" max="6" width="7.88671875" bestFit="1" customWidth="1"/>
    <col min="7" max="7" width="19.33203125" customWidth="1"/>
    <col min="8" max="8" width="23.33203125" customWidth="1"/>
    <col min="9" max="9" width="40" customWidth="1"/>
    <col min="10" max="10" width="24.5546875" bestFit="1" customWidth="1"/>
    <col min="11" max="11" width="22.88671875" bestFit="1" customWidth="1"/>
    <col min="18" max="18" width="27.109375" customWidth="1"/>
    <col min="20" max="20" width="15.21875" bestFit="1" customWidth="1"/>
    <col min="21" max="21" width="12.5546875" bestFit="1" customWidth="1"/>
    <col min="22" max="22" width="13.109375" bestFit="1" customWidth="1"/>
    <col min="23" max="23" width="14.21875" bestFit="1" customWidth="1"/>
    <col min="26" max="26" width="29.44140625" bestFit="1" customWidth="1"/>
    <col min="28" max="30" width="13.109375" bestFit="1" customWidth="1"/>
  </cols>
  <sheetData>
    <row r="1" spans="1:12" s="99" customFormat="1" ht="20.100000000000001" customHeight="1" x14ac:dyDescent="0.2">
      <c r="A1" s="126" t="s">
        <v>104</v>
      </c>
      <c r="B1" s="128"/>
      <c r="C1" s="128"/>
      <c r="D1" s="128"/>
    </row>
    <row r="2" spans="1:12" ht="20.100000000000001" customHeight="1" x14ac:dyDescent="0.2">
      <c r="A2" t="s">
        <v>105</v>
      </c>
      <c r="B2" s="10"/>
      <c r="C2" s="10"/>
      <c r="D2" s="10"/>
    </row>
    <row r="3" spans="1:12" ht="20.25" customHeight="1" x14ac:dyDescent="0.2">
      <c r="A3" s="57" t="s">
        <v>41</v>
      </c>
      <c r="B3" s="58" t="s">
        <v>42</v>
      </c>
      <c r="C3" s="58" t="s">
        <v>6</v>
      </c>
      <c r="D3" s="59" t="s">
        <v>7</v>
      </c>
      <c r="E3" s="59" t="s">
        <v>8</v>
      </c>
    </row>
    <row r="4" spans="1:12" ht="20.25" customHeight="1" x14ac:dyDescent="0.2">
      <c r="A4" t="s">
        <v>106</v>
      </c>
      <c r="B4" s="11">
        <v>450.61900000000003</v>
      </c>
      <c r="C4" s="11">
        <v>405.66800000000001</v>
      </c>
      <c r="D4" s="11">
        <v>-310.43099999999998</v>
      </c>
      <c r="E4" s="11">
        <v>75.23</v>
      </c>
      <c r="L4">
        <f>K5-K3</f>
        <v>0</v>
      </c>
    </row>
    <row r="5" spans="1:12" ht="20.25" customHeight="1" x14ac:dyDescent="0.2">
      <c r="A5" t="s">
        <v>107</v>
      </c>
      <c r="B5" s="11">
        <v>15.134</v>
      </c>
      <c r="C5" s="11">
        <v>-49.515000000000001</v>
      </c>
      <c r="D5" s="60">
        <v>0</v>
      </c>
      <c r="E5" s="160" t="s">
        <v>12</v>
      </c>
    </row>
    <row r="6" spans="1:12" ht="20.25" customHeight="1" x14ac:dyDescent="0.2">
      <c r="A6" t="s">
        <v>108</v>
      </c>
      <c r="B6" s="11">
        <v>34.151000000000003</v>
      </c>
      <c r="C6" s="11">
        <v>-1.893</v>
      </c>
      <c r="D6" s="60">
        <v>-10.484</v>
      </c>
      <c r="E6" s="160" t="s">
        <v>12</v>
      </c>
    </row>
    <row r="7" spans="1:12" ht="20.25" customHeight="1" x14ac:dyDescent="0.2">
      <c r="A7" s="61" t="s">
        <v>109</v>
      </c>
      <c r="B7" s="108">
        <v>499.904</v>
      </c>
      <c r="C7" s="62">
        <v>354.26000000000005</v>
      </c>
      <c r="D7" s="62">
        <v>-320.91499999999996</v>
      </c>
      <c r="E7" s="62">
        <v>75.23</v>
      </c>
    </row>
    <row r="8" spans="1:12" ht="20.25" customHeight="1" x14ac:dyDescent="0.2">
      <c r="A8" s="61" t="s">
        <v>110</v>
      </c>
      <c r="B8" s="62">
        <v>0</v>
      </c>
      <c r="C8" s="63">
        <v>0</v>
      </c>
      <c r="D8" s="63">
        <v>-320.91499999999996</v>
      </c>
      <c r="E8" s="63">
        <v>0</v>
      </c>
    </row>
    <row r="9" spans="1:12" ht="20.25" customHeight="1" x14ac:dyDescent="0.2">
      <c r="A9" s="7" t="s">
        <v>111</v>
      </c>
      <c r="B9" s="182" t="s">
        <v>12</v>
      </c>
      <c r="C9" s="182" t="s">
        <v>12</v>
      </c>
      <c r="D9" s="182" t="s">
        <v>12</v>
      </c>
      <c r="E9" s="182" t="s">
        <v>12</v>
      </c>
      <c r="G9" s="27"/>
    </row>
    <row r="10" spans="1:12" ht="20.25" customHeight="1" x14ac:dyDescent="0.2">
      <c r="A10" t="s">
        <v>106</v>
      </c>
      <c r="B10" s="11" t="s">
        <v>112</v>
      </c>
      <c r="C10" s="11" t="s">
        <v>113</v>
      </c>
      <c r="D10" s="11" t="s">
        <v>114</v>
      </c>
      <c r="E10" s="11" t="s">
        <v>42</v>
      </c>
    </row>
    <row r="11" spans="1:12" ht="20.25" customHeight="1" x14ac:dyDescent="0.2">
      <c r="A11" t="s">
        <v>115</v>
      </c>
      <c r="B11" s="11" t="s">
        <v>113</v>
      </c>
      <c r="C11" s="11" t="s">
        <v>114</v>
      </c>
      <c r="D11" s="11" t="s">
        <v>42</v>
      </c>
      <c r="E11" s="11" t="s">
        <v>6</v>
      </c>
    </row>
    <row r="12" spans="1:12" ht="20.100000000000001" customHeight="1" x14ac:dyDescent="0.2">
      <c r="A12" t="s">
        <v>28</v>
      </c>
      <c r="B12" s="11"/>
      <c r="C12" s="45"/>
      <c r="D12" s="71"/>
    </row>
    <row r="13" spans="1:12" s="99" customFormat="1" ht="20.100000000000001" customHeight="1" x14ac:dyDescent="0.2">
      <c r="A13" s="99" t="s">
        <v>29</v>
      </c>
      <c r="B13" s="129"/>
      <c r="C13" s="130"/>
      <c r="D13" s="98"/>
    </row>
    <row r="14" spans="1:12" s="99" customFormat="1" ht="20.100000000000001" customHeight="1" x14ac:dyDescent="0.2">
      <c r="A14" s="99" t="s">
        <v>30</v>
      </c>
      <c r="B14" s="129"/>
      <c r="C14" s="130"/>
      <c r="D14" s="98"/>
    </row>
    <row r="15" spans="1:12" s="99" customFormat="1" ht="20.100000000000001" customHeight="1" x14ac:dyDescent="0.2">
      <c r="A15" s="99" t="s">
        <v>116</v>
      </c>
      <c r="B15" s="129"/>
      <c r="C15" s="130"/>
      <c r="D15" s="98"/>
    </row>
    <row r="16" spans="1:12" s="99" customFormat="1" ht="20.100000000000001" customHeight="1" x14ac:dyDescent="0.2">
      <c r="A16" s="97" t="s">
        <v>117</v>
      </c>
      <c r="B16" s="129"/>
      <c r="C16" s="130"/>
      <c r="D16" s="98"/>
    </row>
    <row r="17" spans="1:30" s="99" customFormat="1" ht="20.100000000000001" customHeight="1" x14ac:dyDescent="0.2">
      <c r="A17" s="97" t="s">
        <v>118</v>
      </c>
      <c r="B17" s="129"/>
      <c r="C17" s="130"/>
      <c r="D17" s="98"/>
    </row>
    <row r="18" spans="1:30" s="99" customFormat="1" ht="20.100000000000001" customHeight="1" x14ac:dyDescent="0.2">
      <c r="A18" s="97" t="s">
        <v>119</v>
      </c>
      <c r="B18" s="129"/>
      <c r="C18" s="130"/>
      <c r="D18" s="98"/>
    </row>
    <row r="19" spans="1:30" s="99" customFormat="1" ht="20.100000000000001" customHeight="1" x14ac:dyDescent="0.2">
      <c r="A19" s="97" t="s">
        <v>120</v>
      </c>
      <c r="B19" s="129"/>
      <c r="C19" s="130"/>
      <c r="D19" s="98"/>
    </row>
    <row r="20" spans="1:30" ht="20.100000000000001" customHeight="1" x14ac:dyDescent="0.2">
      <c r="A20" s="8" t="s">
        <v>38</v>
      </c>
      <c r="B20" s="11"/>
      <c r="C20" s="45"/>
      <c r="D20" s="3"/>
    </row>
    <row r="22" spans="1:30" ht="15" x14ac:dyDescent="0.2">
      <c r="B22" s="46"/>
      <c r="C22" s="46"/>
      <c r="D22" s="46"/>
    </row>
    <row r="23" spans="1:30" ht="77.099999999999994" customHeight="1" x14ac:dyDescent="0.2">
      <c r="J23" s="31"/>
      <c r="K23" s="31"/>
      <c r="N23" s="201"/>
      <c r="O23" s="201"/>
      <c r="P23" s="201"/>
      <c r="Z23" s="57" t="s">
        <v>41</v>
      </c>
      <c r="AA23" s="58" t="s">
        <v>42</v>
      </c>
      <c r="AB23" s="58" t="s">
        <v>6</v>
      </c>
      <c r="AC23" s="59" t="s">
        <v>7</v>
      </c>
      <c r="AD23" s="59" t="s">
        <v>8</v>
      </c>
    </row>
    <row r="24" spans="1:30" ht="20.100000000000001" customHeight="1" x14ac:dyDescent="0.2">
      <c r="F24" s="114"/>
      <c r="N24" s="201"/>
      <c r="O24" s="201"/>
      <c r="P24" s="201"/>
      <c r="R24" s="114"/>
      <c r="T24" s="114"/>
      <c r="U24" s="114"/>
      <c r="V24" s="114"/>
      <c r="W24" s="114"/>
      <c r="Z24" t="s">
        <v>106</v>
      </c>
      <c r="AA24" s="115" t="e">
        <f>#REF!</f>
        <v>#REF!</v>
      </c>
      <c r="AB24" s="115" t="e">
        <f>#REF!</f>
        <v>#REF!</v>
      </c>
      <c r="AC24" s="115" t="e">
        <f>#REF!</f>
        <v>#REF!</v>
      </c>
      <c r="AD24" s="47" t="e">
        <f>#REF!</f>
        <v>#REF!</v>
      </c>
    </row>
  </sheetData>
  <mergeCells count="1">
    <mergeCell ref="N23:P24"/>
  </mergeCells>
  <phoneticPr fontId="7" type="noConversion"/>
  <hyperlinks>
    <hyperlink ref="A20" location="'Table of Contents'!A1" display="Return to Contents" xr:uid="{3BE720B6-97EC-4B85-949C-F24FFBC9376E}"/>
  </hyperlink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A0FD2-8C55-4406-A718-6FCF8C6D46BC}">
  <dimension ref="A1:G16"/>
  <sheetViews>
    <sheetView showGridLines="0" zoomScaleNormal="100" workbookViewId="0"/>
  </sheetViews>
  <sheetFormatPr defaultRowHeight="19.899999999999999" customHeight="1" x14ac:dyDescent="0.2"/>
  <cols>
    <col min="1" max="1" width="48.21875" customWidth="1"/>
    <col min="2" max="6" width="8.77734375" customWidth="1"/>
  </cols>
  <sheetData>
    <row r="1" spans="1:7" ht="20.100000000000001" customHeight="1" x14ac:dyDescent="0.2">
      <c r="A1" s="2" t="s">
        <v>121</v>
      </c>
    </row>
    <row r="2" spans="1:7" s="30" customFormat="1" ht="20.100000000000001" customHeight="1" x14ac:dyDescent="0.2">
      <c r="A2" s="30" t="s">
        <v>40</v>
      </c>
    </row>
    <row r="3" spans="1:7" ht="20.100000000000001" customHeight="1" x14ac:dyDescent="0.2">
      <c r="A3" s="31" t="s">
        <v>79</v>
      </c>
      <c r="B3" s="32" t="s">
        <v>42</v>
      </c>
      <c r="C3" s="32" t="s">
        <v>6</v>
      </c>
      <c r="D3" s="32" t="s">
        <v>7</v>
      </c>
      <c r="E3" s="32" t="s">
        <v>8</v>
      </c>
      <c r="F3" s="32" t="s">
        <v>9</v>
      </c>
      <c r="G3" s="22" t="s">
        <v>10</v>
      </c>
    </row>
    <row r="4" spans="1:7" ht="20.25" customHeight="1" x14ac:dyDescent="0.2">
      <c r="A4" t="s">
        <v>122</v>
      </c>
      <c r="B4" s="33">
        <v>3114</v>
      </c>
      <c r="C4" s="33">
        <v>3474</v>
      </c>
      <c r="D4" s="33">
        <v>3266</v>
      </c>
      <c r="E4" s="33">
        <v>3434.0391113657629</v>
      </c>
      <c r="F4" s="33">
        <v>3867.3599216034927</v>
      </c>
      <c r="G4" s="33">
        <v>3810.6583592461939</v>
      </c>
    </row>
    <row r="5" spans="1:7" ht="20.25" customHeight="1" x14ac:dyDescent="0.2">
      <c r="A5" t="s">
        <v>123</v>
      </c>
      <c r="B5" s="33">
        <v>3270.9864659999998</v>
      </c>
      <c r="C5" s="33">
        <v>3387.2528029025043</v>
      </c>
      <c r="D5" s="33">
        <v>3395.6787165740607</v>
      </c>
      <c r="E5" s="33">
        <v>3464.0381675614535</v>
      </c>
      <c r="F5" s="33">
        <v>3867.3599216034927</v>
      </c>
      <c r="G5" s="33">
        <v>3810.6583592461939</v>
      </c>
    </row>
    <row r="6" spans="1:7" ht="20.25" customHeight="1" x14ac:dyDescent="0.2">
      <c r="A6" t="s">
        <v>124</v>
      </c>
      <c r="B6" s="33">
        <v>3096.5138456177447</v>
      </c>
      <c r="C6" s="33">
        <v>3387.2528029025043</v>
      </c>
      <c r="D6" s="33">
        <v>3395.6787165740607</v>
      </c>
      <c r="E6" s="33">
        <v>3464.0381675614535</v>
      </c>
      <c r="F6" s="33">
        <v>3867.3599216034927</v>
      </c>
      <c r="G6" s="33">
        <v>3810.6583592461939</v>
      </c>
    </row>
    <row r="7" spans="1:7" ht="20.25" customHeight="1" x14ac:dyDescent="0.2">
      <c r="A7" s="12" t="s">
        <v>125</v>
      </c>
      <c r="B7" s="34">
        <v>156.98646599999984</v>
      </c>
      <c r="C7" s="34">
        <v>-86.7471970974957</v>
      </c>
      <c r="D7" s="34">
        <v>129.67871657406067</v>
      </c>
      <c r="E7" s="34">
        <v>29.999056195690628</v>
      </c>
      <c r="F7" s="34">
        <v>0</v>
      </c>
      <c r="G7" s="34">
        <v>0</v>
      </c>
    </row>
    <row r="8" spans="1:7" ht="20.25" customHeight="1" x14ac:dyDescent="0.2">
      <c r="A8" s="35" t="s">
        <v>126</v>
      </c>
      <c r="B8" s="36">
        <v>-132.27751552999962</v>
      </c>
      <c r="C8" s="36">
        <v>-174.47262038225517</v>
      </c>
      <c r="D8" s="36">
        <v>0</v>
      </c>
      <c r="E8" s="36">
        <v>0</v>
      </c>
      <c r="F8" s="36">
        <v>0</v>
      </c>
      <c r="G8" s="36">
        <v>0</v>
      </c>
    </row>
    <row r="9" spans="1:7" ht="20.25" customHeight="1" x14ac:dyDescent="0.2">
      <c r="A9" t="s">
        <v>127</v>
      </c>
      <c r="B9" s="33">
        <v>24.708950470000218</v>
      </c>
      <c r="C9" s="33">
        <v>-261.21981747975087</v>
      </c>
      <c r="D9" s="33">
        <v>129.67871657406067</v>
      </c>
      <c r="E9" s="33">
        <v>29.999056195690628</v>
      </c>
      <c r="F9" s="33">
        <v>0</v>
      </c>
      <c r="G9" s="33">
        <v>0</v>
      </c>
    </row>
    <row r="10" spans="1:7" ht="20.25" customHeight="1" x14ac:dyDescent="0.2">
      <c r="A10" t="s">
        <v>128</v>
      </c>
      <c r="B10" s="33">
        <v>101.54204470999957</v>
      </c>
      <c r="C10" s="33">
        <v>-159.6777727697513</v>
      </c>
      <c r="D10" s="33">
        <v>-29.999056195690628</v>
      </c>
      <c r="E10" s="33">
        <v>0</v>
      </c>
      <c r="F10" s="33">
        <v>0</v>
      </c>
      <c r="G10" s="33">
        <v>0</v>
      </c>
    </row>
    <row r="11" spans="1:7" ht="20.100000000000001" customHeight="1" x14ac:dyDescent="0.2">
      <c r="A11" s="27" t="s">
        <v>28</v>
      </c>
    </row>
    <row r="12" spans="1:7" s="99" customFormat="1" ht="20.100000000000001" customHeight="1" x14ac:dyDescent="0.2">
      <c r="A12" s="99" t="s">
        <v>29</v>
      </c>
    </row>
    <row r="13" spans="1:7" s="99" customFormat="1" ht="20.100000000000001" customHeight="1" x14ac:dyDescent="0.2">
      <c r="A13" s="99" t="s">
        <v>30</v>
      </c>
    </row>
    <row r="14" spans="1:7" ht="20.100000000000001" customHeight="1" x14ac:dyDescent="0.2">
      <c r="A14" t="s">
        <v>129</v>
      </c>
    </row>
    <row r="15" spans="1:7" s="99" customFormat="1" ht="20.100000000000001" customHeight="1" x14ac:dyDescent="0.2">
      <c r="A15" s="99" t="s">
        <v>130</v>
      </c>
    </row>
    <row r="16" spans="1:7" s="37" customFormat="1" ht="20.100000000000001" customHeight="1" x14ac:dyDescent="0.2">
      <c r="A16" s="51" t="s">
        <v>38</v>
      </c>
    </row>
  </sheetData>
  <hyperlinks>
    <hyperlink ref="A16" location="'Table of Contents'!A1" display="Return to Contents" xr:uid="{764DBFC5-651A-4656-A6AF-BA9FC36B1B59}"/>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600DB-8851-4C01-B227-01C5EB6024B7}">
  <dimension ref="A1:N29"/>
  <sheetViews>
    <sheetView zoomScale="98" workbookViewId="0"/>
  </sheetViews>
  <sheetFormatPr defaultRowHeight="15" x14ac:dyDescent="0.2"/>
  <cols>
    <col min="1" max="1" width="39.5546875" customWidth="1"/>
    <col min="2" max="2" width="10.44140625" bestFit="1" customWidth="1"/>
  </cols>
  <sheetData>
    <row r="1" spans="1:14" ht="20.100000000000001" customHeight="1" x14ac:dyDescent="0.2">
      <c r="A1" s="2" t="s">
        <v>131</v>
      </c>
      <c r="B1" s="3"/>
      <c r="C1" s="3"/>
      <c r="E1" s="13"/>
      <c r="F1" s="13"/>
      <c r="G1" s="13"/>
    </row>
    <row r="2" spans="1:14" s="99" customFormat="1" ht="20.100000000000001" customHeight="1" x14ac:dyDescent="0.2">
      <c r="A2" s="99" t="s">
        <v>132</v>
      </c>
      <c r="B2" s="98"/>
      <c r="C2" s="98"/>
      <c r="E2" s="127"/>
      <c r="F2" s="127"/>
      <c r="G2" s="127"/>
    </row>
    <row r="3" spans="1:14" ht="45" x14ac:dyDescent="0.2">
      <c r="A3" t="s">
        <v>4</v>
      </c>
      <c r="B3" s="32" t="s">
        <v>5</v>
      </c>
      <c r="C3" s="22" t="s">
        <v>6</v>
      </c>
      <c r="D3" s="22" t="s">
        <v>7</v>
      </c>
      <c r="E3" s="22" t="s">
        <v>8</v>
      </c>
      <c r="F3" s="22" t="s">
        <v>9</v>
      </c>
      <c r="G3" s="22" t="s">
        <v>10</v>
      </c>
      <c r="J3" s="74"/>
      <c r="K3" s="3"/>
      <c r="L3" s="9"/>
    </row>
    <row r="4" spans="1:14" ht="20.100000000000001" customHeight="1" x14ac:dyDescent="0.2">
      <c r="A4" s="24" t="s">
        <v>133</v>
      </c>
      <c r="B4" s="174" t="s">
        <v>12</v>
      </c>
      <c r="C4" s="174" t="s">
        <v>12</v>
      </c>
      <c r="D4" s="174" t="s">
        <v>12</v>
      </c>
      <c r="E4" s="174" t="s">
        <v>12</v>
      </c>
      <c r="F4" s="174" t="s">
        <v>12</v>
      </c>
      <c r="G4" s="174" t="s">
        <v>12</v>
      </c>
    </row>
    <row r="5" spans="1:14" ht="20.100000000000001" customHeight="1" x14ac:dyDescent="0.2">
      <c r="A5" t="s">
        <v>134</v>
      </c>
      <c r="B5" s="33">
        <v>6255.2950000000001</v>
      </c>
      <c r="C5" s="33">
        <v>6711.9760000000006</v>
      </c>
      <c r="D5" s="33">
        <v>6794.2560000000003</v>
      </c>
      <c r="E5" s="33">
        <v>6643.49</v>
      </c>
      <c r="F5" s="33">
        <v>6748.1109999999999</v>
      </c>
      <c r="G5" s="107">
        <v>6748.1109999999999</v>
      </c>
    </row>
    <row r="6" spans="1:14" ht="20.100000000000001" customHeight="1" x14ac:dyDescent="0.2">
      <c r="A6" t="s">
        <v>135</v>
      </c>
      <c r="B6" s="33">
        <v>429.7</v>
      </c>
      <c r="C6" s="33">
        <v>491.17899999999997</v>
      </c>
      <c r="D6" s="33">
        <v>300</v>
      </c>
      <c r="E6" s="33">
        <v>360</v>
      </c>
      <c r="F6" s="33">
        <v>300</v>
      </c>
      <c r="G6" s="107">
        <v>300</v>
      </c>
    </row>
    <row r="7" spans="1:14" ht="20.100000000000001" customHeight="1" x14ac:dyDescent="0.2">
      <c r="A7" s="64" t="s">
        <v>22</v>
      </c>
      <c r="B7" s="108">
        <v>35</v>
      </c>
      <c r="C7" s="109">
        <v>0</v>
      </c>
      <c r="D7" s="109">
        <v>0</v>
      </c>
      <c r="E7" s="109">
        <v>0</v>
      </c>
      <c r="F7" s="109">
        <v>0</v>
      </c>
      <c r="G7" s="110">
        <v>0</v>
      </c>
    </row>
    <row r="8" spans="1:14" ht="20.100000000000001" customHeight="1" x14ac:dyDescent="0.2">
      <c r="A8" s="65" t="s">
        <v>136</v>
      </c>
      <c r="B8" s="34">
        <v>283.565</v>
      </c>
      <c r="C8" s="34">
        <v>120.38500000000001</v>
      </c>
      <c r="D8" s="34">
        <v>201.941</v>
      </c>
      <c r="E8" s="34">
        <v>251.15</v>
      </c>
      <c r="F8" s="34">
        <v>201.17500000000001</v>
      </c>
      <c r="G8" s="111">
        <v>102.175</v>
      </c>
      <c r="I8" s="27"/>
      <c r="J8" s="27"/>
      <c r="K8" s="27"/>
      <c r="L8" s="27"/>
      <c r="M8" s="27"/>
      <c r="N8" s="27"/>
    </row>
    <row r="9" spans="1:14" ht="20.100000000000001" customHeight="1" x14ac:dyDescent="0.2">
      <c r="A9" s="24" t="s">
        <v>137</v>
      </c>
      <c r="B9" s="174" t="s">
        <v>12</v>
      </c>
      <c r="C9" s="174" t="s">
        <v>12</v>
      </c>
      <c r="D9" s="174" t="s">
        <v>12</v>
      </c>
      <c r="E9" s="174" t="s">
        <v>12</v>
      </c>
      <c r="F9" s="174" t="s">
        <v>12</v>
      </c>
      <c r="G9" s="174" t="s">
        <v>12</v>
      </c>
    </row>
    <row r="10" spans="1:14" ht="20.100000000000001" customHeight="1" x14ac:dyDescent="0.2">
      <c r="A10" t="s">
        <v>11</v>
      </c>
      <c r="B10" s="33">
        <v>167.39599999999999</v>
      </c>
      <c r="C10" s="33">
        <v>244.6414531046519</v>
      </c>
      <c r="D10" s="33">
        <v>251.6849032240163</v>
      </c>
      <c r="E10" s="33">
        <v>310.66181576552879</v>
      </c>
      <c r="F10" s="33">
        <v>361.44267482940563</v>
      </c>
      <c r="G10" s="107">
        <v>361</v>
      </c>
    </row>
    <row r="11" spans="1:14" ht="20.100000000000001" customHeight="1" x14ac:dyDescent="0.2">
      <c r="A11" s="64" t="s">
        <v>22</v>
      </c>
      <c r="B11" s="109">
        <v>25</v>
      </c>
      <c r="C11" s="161">
        <v>0</v>
      </c>
      <c r="D11" s="109">
        <v>0</v>
      </c>
      <c r="E11" s="109">
        <v>0</v>
      </c>
      <c r="F11" s="109">
        <v>0</v>
      </c>
      <c r="G11" s="109">
        <v>0</v>
      </c>
    </row>
    <row r="12" spans="1:14" ht="20.100000000000001" customHeight="1" x14ac:dyDescent="0.2">
      <c r="A12" s="65" t="s">
        <v>138</v>
      </c>
      <c r="B12" s="34">
        <v>-0.36199999999999999</v>
      </c>
      <c r="C12" s="34">
        <v>0</v>
      </c>
      <c r="D12" s="34">
        <v>0</v>
      </c>
      <c r="E12" s="34">
        <v>0</v>
      </c>
      <c r="F12" s="34">
        <v>0</v>
      </c>
      <c r="G12" s="34">
        <v>0</v>
      </c>
    </row>
    <row r="13" spans="1:14" ht="20.100000000000001" customHeight="1" x14ac:dyDescent="0.2">
      <c r="A13" s="24" t="s">
        <v>139</v>
      </c>
      <c r="B13" s="55">
        <v>7195.5939999999991</v>
      </c>
      <c r="C13" s="55">
        <v>7568.181453104653</v>
      </c>
      <c r="D13" s="55">
        <v>7547.8819032240162</v>
      </c>
      <c r="E13" s="55">
        <v>7565.3018157655279</v>
      </c>
      <c r="F13" s="55">
        <v>7610.7286748294055</v>
      </c>
      <c r="G13" s="55">
        <v>7511.2860000000001</v>
      </c>
    </row>
    <row r="14" spans="1:14" ht="20.100000000000001" customHeight="1" x14ac:dyDescent="0.2">
      <c r="A14" t="s">
        <v>50</v>
      </c>
      <c r="B14" s="112"/>
      <c r="C14" s="27"/>
      <c r="D14" s="27"/>
      <c r="E14" s="20"/>
      <c r="F14" s="20"/>
      <c r="G14" s="20"/>
    </row>
    <row r="15" spans="1:14" ht="20.100000000000001" customHeight="1" x14ac:dyDescent="0.2">
      <c r="A15" t="s">
        <v>29</v>
      </c>
      <c r="B15" s="113"/>
      <c r="D15" s="56"/>
      <c r="E15" s="20"/>
    </row>
    <row r="16" spans="1:14" ht="20.100000000000001" customHeight="1" x14ac:dyDescent="0.2">
      <c r="A16" t="s">
        <v>30</v>
      </c>
      <c r="E16" s="20"/>
      <c r="F16" s="20"/>
      <c r="G16" s="20"/>
    </row>
    <row r="17" spans="1:7" ht="20.100000000000001" customHeight="1" x14ac:dyDescent="0.2">
      <c r="A17" s="54" t="s">
        <v>140</v>
      </c>
      <c r="E17" s="20"/>
      <c r="F17" s="20"/>
      <c r="G17" s="20"/>
    </row>
    <row r="18" spans="1:7" ht="20.100000000000001" customHeight="1" x14ac:dyDescent="0.2">
      <c r="A18" s="54" t="s">
        <v>141</v>
      </c>
      <c r="E18" s="20"/>
      <c r="F18" s="20"/>
      <c r="G18" s="20"/>
    </row>
    <row r="19" spans="1:7" ht="20.100000000000001" customHeight="1" x14ac:dyDescent="0.2">
      <c r="A19" s="8" t="s">
        <v>38</v>
      </c>
      <c r="E19" s="20"/>
      <c r="F19" s="20"/>
      <c r="G19" s="20"/>
    </row>
    <row r="20" spans="1:7" ht="20.100000000000001" customHeight="1" x14ac:dyDescent="0.2">
      <c r="E20" s="20"/>
      <c r="F20" s="20"/>
      <c r="G20" s="20"/>
    </row>
    <row r="21" spans="1:7" ht="20.100000000000001" customHeight="1" x14ac:dyDescent="0.2"/>
    <row r="29" spans="1:7" x14ac:dyDescent="0.2">
      <c r="A29" t="s">
        <v>142</v>
      </c>
    </row>
  </sheetData>
  <hyperlinks>
    <hyperlink ref="A19" location="'Table of Contents'!A1" display="Return to Contents" xr:uid="{41FA6B2B-2CC5-4C88-B7D5-8CBBB6CDBAEF}"/>
  </hyperlinks>
  <pageMargins left="0.7" right="0.7" top="0.75" bottom="0.75" header="0.3" footer="0.3"/>
  <tableParts count="1">
    <tablePart r:id="rId1"/>
  </tableParts>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53D26341A57B383EE0540010E0463CCA" version="1.0.0">
  <systemFields>
    <field name="Objective-Id">
      <value order="0">A55132213</value>
    </field>
    <field name="Objective-Title">
      <value order="0">Jan 2026 - SEFF - Publication - Chapter 2 - Fiscal overview - Supplementary figures</value>
    </field>
    <field name="Objective-Description">
      <value order="0"/>
    </field>
    <field name="Objective-CreationStamp">
      <value order="0">2026-01-13T11:17:17Z</value>
    </field>
    <field name="Objective-IsApproved">
      <value order="0">false</value>
    </field>
    <field name="Objective-IsPublished">
      <value order="0">true</value>
    </field>
    <field name="Objective-DatePublished">
      <value order="0">2026-01-13T11:41:05Z</value>
    </field>
    <field name="Objective-ModificationStamp">
      <value order="0">2026-01-13T11:41:05Z</value>
    </field>
    <field name="Objective-Owner">
      <value order="0">Avila, Victoria V (U440195)</value>
    </field>
    <field name="Objective-Path">
      <value order="0">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alue>
    </field>
    <field name="Objective-Parent">
      <value order="0">Scottish Fiscal Commission: Research and Analysis - Budget: 2026-2027 Forecast: 2025-2030</value>
    </field>
    <field name="Objective-State">
      <value order="0">Published</value>
    </field>
    <field name="Objective-VersionId">
      <value order="0">vA83564335</value>
    </field>
    <field name="Objective-Version">
      <value order="0">2.0</value>
    </field>
    <field name="Objective-VersionNumber">
      <value order="0">3</value>
    </field>
    <field name="Objective-VersionComment">
      <value order="0">Metadata added</value>
    </field>
    <field name="Objective-FileNumber">
      <value order="0">STAT/817</value>
    </field>
    <field name="Objective-Classification">
      <value order="0">OFFICIAL-SENSITIVE</value>
    </field>
    <field name="Objective-Caveats">
      <value order="0">Caveat for access to Scottish Fiscal Commission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SharedWithUsers xmlns="96d0022d-0bc1-46ef-ad33-c01cb030b1f7">
      <UserInfo>
        <DisplayName>Ian Halliday</DisplayName>
        <AccountId>40</AccountId>
        <AccountType/>
      </UserInfo>
    </SharedWithUsers>
    <TaxCatchAll xmlns="96d0022d-0bc1-46ef-ad33-c01cb030b1f7" xsi:nil="true"/>
    <lcf76f155ced4ddcb4097134ff3c332f xmlns="b17732f7-493e-486b-96da-852f641667d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77A23DE6C7954587F52E4881EDD638" ma:contentTypeVersion="14" ma:contentTypeDescription="Create a new document." ma:contentTypeScope="" ma:versionID="906235ea56db524413c707ae5f985f5c">
  <xsd:schema xmlns:xsd="http://www.w3.org/2001/XMLSchema" xmlns:xs="http://www.w3.org/2001/XMLSchema" xmlns:p="http://schemas.microsoft.com/office/2006/metadata/properties" xmlns:ns2="b17732f7-493e-486b-96da-852f641667d4" xmlns:ns3="96d0022d-0bc1-46ef-ad33-c01cb030b1f7" targetNamespace="http://schemas.microsoft.com/office/2006/metadata/properties" ma:root="true" ma:fieldsID="3d46c98c5850e09b11fd92eef3f11e4e" ns2:_="" ns3:_="">
    <xsd:import namespace="b17732f7-493e-486b-96da-852f641667d4"/>
    <xsd:import namespace="96d0022d-0bc1-46ef-ad33-c01cb030b1f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7732f7-493e-486b-96da-852f641667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94d5e3d-88e3-4c55-b684-1c81dd55b7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d0022d-0bc1-46ef-ad33-c01cb030b1f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1ee519a-d320-4671-a0c6-c626d067d4bb}" ma:internalName="TaxCatchAll" ma:showField="CatchAllData" ma:web="96d0022d-0bc1-46ef-ad33-c01cb030b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2.xml><?xml version="1.0" encoding="utf-8"?>
<ds:datastoreItem xmlns:ds="http://schemas.openxmlformats.org/officeDocument/2006/customXml" ds:itemID="{3006C117-6890-4EE2-8E89-A5241204BC50}">
  <ds:schemaRefs>
    <ds:schemaRef ds:uri="http://schemas.microsoft.com/office/2006/metadata/properties"/>
    <ds:schemaRef ds:uri="http://purl.org/dc/dcmitype/"/>
    <ds:schemaRef ds:uri="http://www.w3.org/XML/1998/namespace"/>
    <ds:schemaRef ds:uri="http://schemas.microsoft.com/office/infopath/2007/PartnerControls"/>
    <ds:schemaRef ds:uri="http://purl.org/dc/elements/1.1/"/>
    <ds:schemaRef ds:uri="http://schemas.openxmlformats.org/package/2006/metadata/core-properties"/>
    <ds:schemaRef ds:uri="http://purl.org/dc/terms/"/>
    <ds:schemaRef ds:uri="http://schemas.microsoft.com/office/2006/documentManagement/types"/>
    <ds:schemaRef ds:uri="96d0022d-0bc1-46ef-ad33-c01cb030b1f7"/>
    <ds:schemaRef ds:uri="b17732f7-493e-486b-96da-852f641667d4"/>
  </ds:schemaRefs>
</ds:datastoreItem>
</file>

<file path=customXml/itemProps3.xml><?xml version="1.0" encoding="utf-8"?>
<ds:datastoreItem xmlns:ds="http://schemas.openxmlformats.org/officeDocument/2006/customXml" ds:itemID="{DF3756DA-A532-4A94-BCAF-012E7C2E2F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7732f7-493e-486b-96da-852f641667d4"/>
    <ds:schemaRef ds:uri="96d0022d-0bc1-46ef-ad33-c01cb030b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A3F350-3295-407D-B598-33CA1866C7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Figure S2.1</vt:lpstr>
      <vt:lpstr>Figure S2.2</vt:lpstr>
      <vt:lpstr>Figure S2.3</vt:lpstr>
      <vt:lpstr>Figure S2.5</vt:lpstr>
      <vt:lpstr>Figure S2.4</vt:lpstr>
      <vt:lpstr>Figure S2.6</vt:lpstr>
      <vt:lpstr>Figure S2.7</vt:lpstr>
      <vt:lpstr>Figure S2.8</vt:lpstr>
      <vt:lpstr>Figure S2.9</vt:lpstr>
      <vt:lpstr>Figure S2.10</vt:lpstr>
      <vt:lpstr>Figure S2.11</vt:lpstr>
      <vt:lpstr>Figure S2.12</vt:lpstr>
      <vt:lpstr>Figure S2.13</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Scotland’s Economic and Fiscal Forecasts (SEFF) - January 2026 - Chapter 2 - Fiscal overview - Supplementary figures</dc:title>
  <dc:subject/>
  <dc:creator>U445289</dc:creator>
  <cp:keywords/>
  <dc:description/>
  <cp:lastModifiedBy>Victoria Avila</cp:lastModifiedBy>
  <cp:revision/>
  <dcterms:created xsi:type="dcterms:W3CDTF">2020-04-02T13:20:57Z</dcterms:created>
  <dcterms:modified xsi:type="dcterms:W3CDTF">2026-01-13T11:40:51Z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A55132213</vt:lpwstr>
  </property>
  <property fmtid="{D5CDD505-2E9C-101B-9397-08002B2CF9AE}" pid="4" name="Objective-Title">
    <vt:lpwstr>Jan 2026 - SEFF - Publication - Chapter 2 - Fiscal overview - Supplementary figures</vt:lpwstr>
  </property>
  <property fmtid="{D5CDD505-2E9C-101B-9397-08002B2CF9AE}" pid="5" name="Objective-Description">
    <vt:lpwstr/>
  </property>
  <property fmtid="{D5CDD505-2E9C-101B-9397-08002B2CF9AE}" pid="6" name="Objective-CreationStamp">
    <vt:filetime>2026-01-13T11:17:17Z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2026-01-13T11:41:05Z</vt:filetime>
  </property>
  <property fmtid="{D5CDD505-2E9C-101B-9397-08002B2CF9AE}" pid="10" name="Objective-ModificationStamp">
    <vt:filetime>2026-01-13T11:41:05Z</vt:filetime>
  </property>
  <property fmtid="{D5CDD505-2E9C-101B-9397-08002B2CF9AE}" pid="11" name="Objective-Owner">
    <vt:lpwstr>Avila, Victoria V (U440195)</vt:lpwstr>
  </property>
  <property fmtid="{D5CDD505-2E9C-101B-9397-08002B2CF9AE}" pid="12" name="Objective-Path">
    <vt:lpwstr>Objective Global Folder:Scottish Fiscal Commission File Plan:Economics and finance:Public finance:Public finance - financial management:Research and analysis: Public finance - financial management (Scottish Fiscal Commission):Scottish Fiscal Commission: Research and Analysis - Budget: 2026-2027 Forecast: 2025-2030</vt:lpwstr>
  </property>
  <property fmtid="{D5CDD505-2E9C-101B-9397-08002B2CF9AE}" pid="13" name="Objective-Parent">
    <vt:lpwstr>Scottish Fiscal Commission: Research and Analysis - Budget: 2026-2027 Forecast: 2025-2030</vt:lpwstr>
  </property>
  <property fmtid="{D5CDD505-2E9C-101B-9397-08002B2CF9AE}" pid="14" name="Objective-State">
    <vt:lpwstr>Published</vt:lpwstr>
  </property>
  <property fmtid="{D5CDD505-2E9C-101B-9397-08002B2CF9AE}" pid="15" name="Objective-VersionId">
    <vt:lpwstr>vA83564335</vt:lpwstr>
  </property>
  <property fmtid="{D5CDD505-2E9C-101B-9397-08002B2CF9AE}" pid="16" name="Objective-Version">
    <vt:lpwstr>2.0</vt:lpwstr>
  </property>
  <property fmtid="{D5CDD505-2E9C-101B-9397-08002B2CF9AE}" pid="17" name="Objective-VersionNumber">
    <vt:r8>3</vt:r8>
  </property>
  <property fmtid="{D5CDD505-2E9C-101B-9397-08002B2CF9AE}" pid="18" name="Objective-VersionComment">
    <vt:lpwstr>Metadata added</vt:lpwstr>
  </property>
  <property fmtid="{D5CDD505-2E9C-101B-9397-08002B2CF9AE}" pid="19" name="Objective-FileNumber">
    <vt:lpwstr>STAT/817</vt:lpwstr>
  </property>
  <property fmtid="{D5CDD505-2E9C-101B-9397-08002B2CF9AE}" pid="20" name="Objective-Classification">
    <vt:lpwstr>OFFICIAL-SENSITIVE</vt:lpwstr>
  </property>
  <property fmtid="{D5CDD505-2E9C-101B-9397-08002B2CF9AE}" pid="21" name="Objective-Caveats">
    <vt:lpwstr>Caveat for access to Scottish Fiscal Commission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y fmtid="{D5CDD505-2E9C-101B-9397-08002B2CF9AE}" pid="28" name="Objective-Required Redaction">
    <vt:lpwstr/>
  </property>
  <property fmtid="{D5CDD505-2E9C-101B-9397-08002B2CF9AE}" pid="29" name="ContentTypeId">
    <vt:lpwstr>0x0101009077A23DE6C7954587F52E4881EDD638</vt:lpwstr>
  </property>
  <property fmtid="{D5CDD505-2E9C-101B-9397-08002B2CF9AE}" pid="30" name="MediaServiceImageTags">
    <vt:lpwstr/>
  </property>
  <property fmtid="{D5CDD505-2E9C-101B-9397-08002B2CF9AE}" pid="31" name="Objective-Shared By">
    <vt:lpwstr/>
  </property>
  <property fmtid="{D5CDD505-2E9C-101B-9397-08002B2CF9AE}" pid="32" name="Objective-Access Conditions">
    <vt:lpwstr/>
  </property>
  <property fmtid="{D5CDD505-2E9C-101B-9397-08002B2CF9AE}" pid="33" name="Objective-Access Status">
    <vt:lpwstr/>
  </property>
  <property fmtid="{D5CDD505-2E9C-101B-9397-08002B2CF9AE}" pid="34" name="Objective-Date Open From">
    <vt:lpwstr/>
  </property>
</Properties>
</file>