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3.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u440195\Objective\Objects\"/>
    </mc:Choice>
  </mc:AlternateContent>
  <xr:revisionPtr revIDLastSave="0" documentId="13_ncr:1_{B1F0D1B6-BFCD-477C-A637-DC0B89CAAB01}" xr6:coauthVersionLast="47" xr6:coauthVersionMax="47" xr10:uidLastSave="{00000000-0000-0000-0000-000000000000}"/>
  <bookViews>
    <workbookView xWindow="28680" yWindow="2580" windowWidth="24240" windowHeight="13020" tabRatio="895" xr2:uid="{00000000-000D-0000-FFFF-FFFF00000000}"/>
  </bookViews>
  <sheets>
    <sheet name="Table of Contents" sheetId="2" r:id="rId1"/>
    <sheet name="Figure 2.1" sheetId="37" r:id="rId2"/>
    <sheet name="Figure 2.2" sheetId="98" r:id="rId3"/>
    <sheet name="Resource" sheetId="3" r:id="rId4"/>
    <sheet name="Figure 2.3" sheetId="69" r:id="rId5"/>
    <sheet name="Figure 2.4" sheetId="90" r:id="rId6"/>
    <sheet name="Capital" sheetId="85" r:id="rId7"/>
    <sheet name="Figure 2.5" sheetId="107" r:id="rId8"/>
    <sheet name="Figure 2.6" sheetId="94" r:id="rId9"/>
    <sheet name="Figure 2.7" sheetId="91" r:id="rId10"/>
    <sheet name="Spending" sheetId="108" r:id="rId11"/>
    <sheet name="Figure 2.8" sheetId="102" r:id="rId12"/>
    <sheet name="Figure 2.9" sheetId="92" r:id="rId13"/>
    <sheet name="Figure 2.10" sheetId="95" r:id="rId14"/>
    <sheet name="Figure 2.11" sheetId="104" r:id="rId15"/>
  </sheets>
  <definedNames>
    <definedName name="_AMO_SingleObject__ROM_F0.SEC2.Print_1.SEC1.BDY.Data_Set_SFC_DETERMINANTS_BUD2021_FER" hidden="1">#REF!</definedName>
    <definedName name="_AMO_SingleObject__ROM_F0.SEC2.Print_1.SEC1.HDR.TXT1" hidden="1">#REF!</definedName>
    <definedName name="_AMO_SingleObject__ROM_F0.SEC2.Print_10.SEC1.BDY.Data_Set_SFC_RATES_BANDS_PC_BUD20_R4" hidden="1">#REF!</definedName>
    <definedName name="_AMO_SingleObject__ROM_F0.SEC2.Print_10.SEC1.HDR.TXT1" hidden="1">#REF!</definedName>
    <definedName name="_AMO_SingleObject__ROM_F0.SEC2.Print_11.SEC1.BDY.Data_Set_SFC_RATES_BANDS_BL_BUD20_R4" hidden="1">#REF!</definedName>
    <definedName name="_AMO_SingleObject__ROM_F0.SEC2.Print_11.SEC1.HDR.TXT1" hidden="1">#REF!</definedName>
    <definedName name="_AMO_SingleObject__ROM_F0.SEC2.Print_12.SEC1.BDY.Data_Set_SFC_RATES_BANDS_PC_BUD20_R4" hidden="1">#REF!</definedName>
    <definedName name="_AMO_SingleObject__ROM_F0.SEC2.Print_12.SEC1.HDR.TXT1" hidden="1">#REF!</definedName>
    <definedName name="_AMO_SingleObject__ROM_F0.SEC2.Print_13.SEC1.BDY.Data_Set_SFC_RATES_BANDS_BL_BUD20_R4" hidden="1">#REF!</definedName>
    <definedName name="_AMO_SingleObject__ROM_F0.SEC2.Print_13.SEC1.HDR.TXT1" hidden="1">#REF!</definedName>
    <definedName name="_AMO_SingleObject__ROM_F0.SEC2.Print_14.SEC1.BDY.Data_Set_SFC_RATES_BANDS_PC_BUD20_R4" hidden="1">#REF!</definedName>
    <definedName name="_AMO_SingleObject__ROM_F0.SEC2.Print_14.SEC1.HDR.TXT1" hidden="1">#REF!</definedName>
    <definedName name="_AMO_SingleObject__ROM_F0.SEC2.Print_2.SEC1.BDY.Data_Set_SFC_RATES_BANDS_BL_BUD20_R4" hidden="1">#REF!</definedName>
    <definedName name="_AMO_SingleObject__ROM_F0.SEC2.Print_2.SEC1.HDR.TXT1" hidden="1">#REF!</definedName>
    <definedName name="_AMO_SingleObject__ROM_F0.SEC2.Print_3.SEC1.BDY.Data_Set_SFC_RATES_BANDS_PC_BUD20_R4" hidden="1">#REF!</definedName>
    <definedName name="_AMO_SingleObject__ROM_F0.SEC2.Print_3.SEC1.HDR.TXT1" hidden="1">#REF!</definedName>
    <definedName name="_AMO_SingleObject__ROM_F0.SEC2.Print_4.SEC1.BDY.Data_Set_SFC_BEHAVIOURAL_PARAMETERS_BUD20_R4" hidden="1">#REF!</definedName>
    <definedName name="_AMO_SingleObject__ROM_F0.SEC2.Print_4.SEC1.HDR.TXT1" hidden="1">#REF!</definedName>
    <definedName name="_AMO_SingleObject__ROM_F0.SEC2.Print_5.SEC1.BDY.Data_Set_SFC_RATES_BANDS_BL_BUD20_R4" hidden="1">#REF!</definedName>
    <definedName name="_AMO_SingleObject__ROM_F0.SEC2.Print_5.SEC1.HDR.TXT1" hidden="1">#REF!</definedName>
    <definedName name="_AMO_SingleObject__ROM_F0.SEC2.Print_6.SEC1.BDY.Data_Set_SFC_RATES_BANDS_PC_BUD20_R4" hidden="1">#REF!</definedName>
    <definedName name="_AMO_SingleObject__ROM_F0.SEC2.Print_6.SEC1.HDR.TXT1" hidden="1">#REF!</definedName>
    <definedName name="_AMO_SingleObject__ROM_F0.SEC2.Print_7.SEC1.BDY.Data_Set_SFC_RATES_BANDS_BL_BUD20_R4" hidden="1">#REF!</definedName>
    <definedName name="_AMO_SingleObject__ROM_F0.SEC2.Print_7.SEC1.HDR.TXT1" hidden="1">#REF!</definedName>
    <definedName name="_AMO_SingleObject__ROM_F0.SEC2.Print_8.SEC1.BDY.Data_Set_SFC_RATES_BANDS_PC_BUD20_R4" hidden="1">#REF!</definedName>
    <definedName name="_AMO_SingleObject__ROM_F0.SEC2.Print_8.SEC1.HDR.TXT1" hidden="1">#REF!</definedName>
    <definedName name="_AMO_SingleObject__ROM_F0.SEC2.Print_9.SEC1.BDY.Data_Set_SFC_RATES_BANDS_BL_BUD20_R4" hidden="1">#REF!</definedName>
    <definedName name="_AMO_SingleObject__ROM_F0.SEC2.Print_9.SEC1.HDR.TXT1" hidden="1">#REF!</definedName>
    <definedName name="_AMO_SingleObject__ROM_F0.SEC2.Tabulate_1.SEC1.BDY.Cross_tabular_summary_report_Table_1" hidden="1">#REF!</definedName>
    <definedName name="_AMO_SingleObject__ROM_F0.SEC2.Tabulate_1.SEC1.HDR.TXT1" hidden="1">#REF!</definedName>
    <definedName name="_AMO_SingleObject__ROM_F0.SEC2.Tabulate_10.SEC1.BDY.Cross_tabular_summary_report_Table_1" hidden="1">#REF!</definedName>
    <definedName name="_AMO_SingleObject__ROM_F0.SEC2.Tabulate_10.SEC1.HDR.TXT1" hidden="1">#REF!</definedName>
    <definedName name="_AMO_SingleObject__ROM_F0.SEC2.Tabulate_11.SEC1.BDY.Cross_tabular_summary_report_Table_1" hidden="1">#REF!</definedName>
    <definedName name="_AMO_SingleObject__ROM_F0.SEC2.Tabulate_11.SEC1.HDR.TXT1" hidden="1">#REF!</definedName>
    <definedName name="_AMO_SingleObject__ROM_F0.SEC2.Tabulate_12.SEC1.BDY.Cross_tabular_summary_report_Table_1" hidden="1">#REF!</definedName>
    <definedName name="_AMO_SingleObject__ROM_F0.SEC2.Tabulate_12.SEC1.HDR.TXT1" hidden="1">#REF!</definedName>
    <definedName name="_AMO_SingleObject__ROM_F0.SEC2.Tabulate_13.SEC1.BDY.Cross_tabular_summary_report_Table_1" hidden="1">#REF!</definedName>
    <definedName name="_AMO_SingleObject__ROM_F0.SEC2.Tabulate_13.SEC1.HDR.TXT1" hidden="1">#REF!</definedName>
    <definedName name="_AMO_SingleObject__ROM_F0.SEC2.Tabulate_14.SEC1.BDY.Cross_tabular_summary_report_Table_1" hidden="1">#REF!</definedName>
    <definedName name="_AMO_SingleObject__ROM_F0.SEC2.Tabulate_14.SEC1.HDR.TXT1" hidden="1">#REF!</definedName>
    <definedName name="_AMO_SingleObject__ROM_F0.SEC2.Tabulate_15.SEC1.BDY.Cross_tabular_summary_report_Table_1" hidden="1">#REF!</definedName>
    <definedName name="_AMO_SingleObject__ROM_F0.SEC2.Tabulate_15.SEC1.HDR.TXT1" hidden="1">#REF!</definedName>
    <definedName name="_AMO_SingleObject__ROM_F0.SEC2.Tabulate_16.SEC1.BDY.Cross_tabular_summary_report_Table_1" hidden="1">#REF!</definedName>
    <definedName name="_AMO_SingleObject__ROM_F0.SEC2.Tabulate_16.SEC1.HDR.TXT1" hidden="1">#REF!</definedName>
    <definedName name="_AMO_SingleObject__ROM_F0.SEC2.Tabulate_17.SEC1.BDY.Cross_tabular_summary_report_Table_1" hidden="1">#REF!</definedName>
    <definedName name="_AMO_SingleObject__ROM_F0.SEC2.Tabulate_17.SEC1.HDR.TXT1" hidden="1">#REF!</definedName>
    <definedName name="_AMO_SingleObject__ROM_F0.SEC2.Tabulate_18.SEC1.BDY.Cross_tabular_summary_report_Table_1" hidden="1">#REF!</definedName>
    <definedName name="_AMO_SingleObject__ROM_F0.SEC2.Tabulate_18.SEC1.HDR.TXT1" hidden="1">#REF!</definedName>
    <definedName name="_AMO_SingleObject__ROM_F0.SEC2.Tabulate_19.SEC1.BDY.Cross_tabular_summary_report_Table_1" hidden="1">#REF!</definedName>
    <definedName name="_AMO_SingleObject__ROM_F0.SEC2.Tabulate_19.SEC1.HDR.TXT1" hidden="1">#REF!</definedName>
    <definedName name="_AMO_SingleObject__ROM_F0.SEC2.Tabulate_2.SEC1.BDY.Cross_tabular_summary_report_Table_1" hidden="1">#REF!</definedName>
    <definedName name="_AMO_SingleObject__ROM_F0.SEC2.Tabulate_2.SEC1.HDR.TXT1" hidden="1">#REF!</definedName>
    <definedName name="_AMO_SingleObject__ROM_F0.SEC2.Tabulate_20.SEC1.BDY.Cross_tabular_summary_report_Table_1" hidden="1">#REF!</definedName>
    <definedName name="_AMO_SingleObject__ROM_F0.SEC2.Tabulate_20.SEC1.HDR.TXT1" hidden="1">#REF!</definedName>
    <definedName name="_AMO_SingleObject__ROM_F0.SEC2.Tabulate_21.SEC1.BDY.Cross_tabular_summary_report_Table_1" hidden="1">#REF!</definedName>
    <definedName name="_AMO_SingleObject__ROM_F0.SEC2.Tabulate_21.SEC1.HDR.TXT1" hidden="1">#REF!</definedName>
    <definedName name="_AMO_SingleObject__ROM_F0.SEC2.Tabulate_22.SEC1.BDY.Cross_tabular_summary_report_Table_1" hidden="1">#REF!</definedName>
    <definedName name="_AMO_SingleObject__ROM_F0.SEC2.Tabulate_22.SEC1.HDR.TXT1" hidden="1">#REF!</definedName>
    <definedName name="_AMO_SingleObject__ROM_F0.SEC2.Tabulate_23.SEC1.BDY.Cross_tabular_summary_report_Table_1" hidden="1">#REF!</definedName>
    <definedName name="_AMO_SingleObject__ROM_F0.SEC2.Tabulate_23.SEC1.HDR.TXT1" hidden="1">#REF!</definedName>
    <definedName name="_AMO_SingleObject__ROM_F0.SEC2.Tabulate_24.SEC1.BDY.Cross_tabular_summary_report_Table_1" hidden="1">#REF!</definedName>
    <definedName name="_AMO_SingleObject__ROM_F0.SEC2.Tabulate_24.SEC1.HDR.TXT1" hidden="1">#REF!</definedName>
    <definedName name="_AMO_SingleObject__ROM_F0.SEC2.Tabulate_25.SEC1.BDY.Cross_tabular_summary_report_Table_1" hidden="1">#REF!</definedName>
    <definedName name="_AMO_SingleObject__ROM_F0.SEC2.Tabulate_25.SEC1.HDR.TXT1" hidden="1">#REF!</definedName>
    <definedName name="_AMO_SingleObject__ROM_F0.SEC2.Tabulate_26.SEC1.BDY.Cross_tabular_summary_report_Table_1" hidden="1">#REF!</definedName>
    <definedName name="_AMO_SingleObject__ROM_F0.SEC2.Tabulate_26.SEC1.HDR.TXT1" hidden="1">#REF!</definedName>
    <definedName name="_AMO_SingleObject__ROM_F0.SEC2.Tabulate_27.SEC1.BDY.Cross_tabular_summary_report_Table_1" hidden="1">#REF!</definedName>
    <definedName name="_AMO_SingleObject__ROM_F0.SEC2.Tabulate_27.SEC1.HDR.TXT1" hidden="1">#REF!</definedName>
    <definedName name="_AMO_SingleObject__ROM_F0.SEC2.Tabulate_28.SEC1.BDY.Cross_tabular_summary_report_Table_1" hidden="1">#REF!</definedName>
    <definedName name="_AMO_SingleObject__ROM_F0.SEC2.Tabulate_28.SEC1.HDR.TXT1" hidden="1">#REF!</definedName>
    <definedName name="_AMO_SingleObject__ROM_F0.SEC2.Tabulate_29.SEC1.BDY.Cross_tabular_summary_report_Table_1" hidden="1">#REF!</definedName>
    <definedName name="_AMO_SingleObject__ROM_F0.SEC2.Tabulate_29.SEC1.HDR.TXT1" hidden="1">#REF!</definedName>
    <definedName name="_AMO_SingleObject__ROM_F0.SEC2.Tabulate_3.SEC1.BDY.Cross_tabular_summary_report_Table_1" hidden="1">#REF!</definedName>
    <definedName name="_AMO_SingleObject__ROM_F0.SEC2.Tabulate_3.SEC1.HDR.TXT1" hidden="1">#REF!</definedName>
    <definedName name="_AMO_SingleObject__ROM_F0.SEC2.Tabulate_30.SEC1.BDY.Cross_tabular_summary_report_Table_1" hidden="1">#REF!</definedName>
    <definedName name="_AMO_SingleObject__ROM_F0.SEC2.Tabulate_30.SEC1.HDR.TXT1" hidden="1">#REF!</definedName>
    <definedName name="_AMO_SingleObject__ROM_F0.SEC2.Tabulate_31.SEC1.BDY.Cross_tabular_summary_report_Table_1" hidden="1">#REF!</definedName>
    <definedName name="_AMO_SingleObject__ROM_F0.SEC2.Tabulate_31.SEC1.HDR.TXT1" hidden="1">#REF!</definedName>
    <definedName name="_AMO_SingleObject__ROM_F0.SEC2.Tabulate_32.SEC1.BDY.Cross_tabular_summary_report_Table_1" hidden="1">#REF!</definedName>
    <definedName name="_AMO_SingleObject__ROM_F0.SEC2.Tabulate_32.SEC1.HDR.TXT1" hidden="1">#REF!</definedName>
    <definedName name="_AMO_SingleObject__ROM_F0.SEC2.Tabulate_33.SEC1.BDY.Cross_tabular_summary_report_Table_1" hidden="1">#REF!</definedName>
    <definedName name="_AMO_SingleObject__ROM_F0.SEC2.Tabulate_33.SEC1.HDR.TXT1" hidden="1">#REF!</definedName>
    <definedName name="_AMO_SingleObject__ROM_F0.SEC2.Tabulate_34.SEC1.BDY.Cross_tabular_summary_report_Table_1" hidden="1">#REF!</definedName>
    <definedName name="_AMO_SingleObject__ROM_F0.SEC2.Tabulate_34.SEC1.HDR.TXT1" hidden="1">#REF!</definedName>
    <definedName name="_AMO_SingleObject__ROM_F0.SEC2.Tabulate_35.SEC1.BDY.Cross_tabular_summary_report_Table_1" hidden="1">#REF!</definedName>
    <definedName name="_AMO_SingleObject__ROM_F0.SEC2.Tabulate_35.SEC1.HDR.TXT1" hidden="1">#REF!</definedName>
    <definedName name="_AMO_SingleObject__ROM_F0.SEC2.Tabulate_36.SEC1.BDY.Cross_tabular_summary_report_Table_1" hidden="1">#REF!</definedName>
    <definedName name="_AMO_SingleObject__ROM_F0.SEC2.Tabulate_36.SEC1.HDR.TXT1" hidden="1">#REF!</definedName>
    <definedName name="_AMO_SingleObject__ROM_F0.SEC2.Tabulate_4.SEC1.BDY.Cross_tabular_summary_report_Table_1" hidden="1">#REF!</definedName>
    <definedName name="_AMO_SingleObject__ROM_F0.SEC2.Tabulate_4.SEC1.HDR.TXT1" hidden="1">#REF!</definedName>
    <definedName name="_AMO_SingleObject__ROM_F0.SEC2.Tabulate_5.SEC1.BDY.Cross_tabular_summary_report_Table_1" hidden="1">#REF!</definedName>
    <definedName name="_AMO_SingleObject__ROM_F0.SEC2.Tabulate_5.SEC1.HDR.TXT1" hidden="1">#REF!</definedName>
    <definedName name="_AMO_SingleObject__ROM_F0.SEC2.Tabulate_6.SEC1.BDY.Cross_tabular_summary_report_Table_1" hidden="1">#REF!</definedName>
    <definedName name="_AMO_SingleObject__ROM_F0.SEC2.Tabulate_6.SEC1.HDR.TXT1" hidden="1">#REF!</definedName>
    <definedName name="_AMO_SingleObject__ROM_F0.SEC2.Tabulate_7.SEC1.BDY.Cross_tabular_summary_report_Table_1" hidden="1">#REF!</definedName>
    <definedName name="_AMO_SingleObject__ROM_F0.SEC2.Tabulate_7.SEC1.HDR.TXT1" hidden="1">#REF!</definedName>
    <definedName name="_AMO_SingleObject__ROM_F0.SEC2.Tabulate_8.SEC1.BDY.Cross_tabular_summary_report_Table_1" hidden="1">#REF!</definedName>
    <definedName name="_AMO_SingleObject__ROM_F0.SEC2.Tabulate_8.SEC1.HDR.TXT1" hidden="1">#REF!</definedName>
    <definedName name="_AMO_SingleObject__ROM_F0.SEC2.Tabulate_9.SEC1.BDY.Cross_tabular_summary_report_Table_1" hidden="1">#REF!</definedName>
    <definedName name="_AMO_SingleObject__ROM_F0.SEC2.Tabulate_9.SEC1.HDR.TXT1" hidden="1">#REF!</definedName>
    <definedName name="_xlnm._FilterDatabase" localSheetId="14" hidden="1">'Figure 2.11'!$H$3:$M$3</definedName>
    <definedName name="_xlnm._FilterDatabase" localSheetId="12" hidden="1">'Figure 2.9'!$G$3:$K$3</definedName>
    <definedName name="adfarg" hidden="1">#REF!</definedName>
    <definedName name="asd" hidden="1">#REF!</definedName>
    <definedName name="asdge" hidden="1">#REF!</definedName>
    <definedName name="ewhwthtweh" hidden="1">#REF!</definedName>
    <definedName name="ewthtehwth" hidden="1">#REF!</definedName>
    <definedName name="grwiogh" hidden="1">#REF!</definedName>
    <definedName name="hthwrth" hidden="1">#REF!</definedName>
    <definedName name="New_Object" hidden="1">#REF!</definedName>
    <definedName name="Object" hidden="1">#REF!</definedName>
    <definedName name="vwtbtbt" hidden="1">#REF!</definedName>
    <definedName name="wehwth" hidden="1">#REF!</definedName>
    <definedName name="wgtgytnynyrwn" hidden="1">#REF!</definedName>
    <definedName name="whthtehwe" hidden="1">#REF!</definedName>
    <definedName name="wrnrgtt" hidden="1">#REF!</definedName>
    <definedName name="wtejwthtg" hidden="1">#REF!</definedName>
    <definedName name="wtjwgtwvtjwtj" hidden="1">#REF!</definedName>
    <definedName name="wtjwjtwg" hidden="1">#REF!</definedName>
    <definedName name="wvwr"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2" l="1"/>
  <c r="A16" i="2" l="1"/>
  <c r="A15" i="2"/>
  <c r="A13" i="2"/>
  <c r="A9" i="2"/>
  <c r="A11" i="2" l="1"/>
  <c r="H11" i="91" l="1"/>
  <c r="G11" i="91"/>
  <c r="F11" i="91"/>
  <c r="E11" i="91"/>
  <c r="D11" i="91"/>
  <c r="C11" i="91"/>
  <c r="A10" i="2" l="1"/>
  <c r="A6" i="2"/>
  <c r="A7" i="2"/>
  <c r="A5" i="2"/>
  <c r="A4" i="2" l="1"/>
</calcChain>
</file>

<file path=xl/sharedStrings.xml><?xml version="1.0" encoding="utf-8"?>
<sst xmlns="http://schemas.openxmlformats.org/spreadsheetml/2006/main" count="328" uniqueCount="136">
  <si>
    <t>Scotland’s Economic and Fiscal Forecasts - January 2026 - Chapter 2 - Fiscal overview - Figures</t>
  </si>
  <si>
    <t>Table of Contents</t>
  </si>
  <si>
    <t>Resource</t>
  </si>
  <si>
    <t>Capital</t>
  </si>
  <si>
    <t>Return to Table of Contents</t>
  </si>
  <si>
    <t>Figure 2.1: Funding outlook, 2025-26 to 2030-31</t>
  </si>
  <si>
    <t>£ million (nominal terms), unless specified</t>
  </si>
  <si>
    <t>2025-26</t>
  </si>
  <si>
    <t>2026-27</t>
  </si>
  <si>
    <t>2027-28</t>
  </si>
  <si>
    <t>2028-29</t>
  </si>
  <si>
    <t>2029-30</t>
  </si>
  <si>
    <t>2030-31</t>
  </si>
  <si>
    <t>Total funding</t>
  </si>
  <si>
    <t>Nominal terms growth rate (per cent)</t>
  </si>
  <si>
    <t>Real terms growth rate (per cent)</t>
  </si>
  <si>
    <t>Capital funding</t>
  </si>
  <si>
    <t>Source:</t>
  </si>
  <si>
    <t>Scottish Fiscal Commission,</t>
  </si>
  <si>
    <t xml:space="preserve">Scottish Government. </t>
  </si>
  <si>
    <t>Block Grant</t>
  </si>
  <si>
    <t>Changes since June 2025 (excluding pension)</t>
  </si>
  <si>
    <t>Changes since June 2025</t>
  </si>
  <si>
    <t>Changes since June 2025 (including pension change)</t>
  </si>
  <si>
    <t>Changes since June 2025 (excluding pension change)</t>
  </si>
  <si>
    <t>Figure 2.3: Resource funding outlook</t>
  </si>
  <si>
    <t>Nominal terms</t>
  </si>
  <si>
    <t>Real terms</t>
  </si>
  <si>
    <t xml:space="preserve">Source: </t>
  </si>
  <si>
    <t>Scottish Government.</t>
  </si>
  <si>
    <t xml:space="preserve">Health and Social care </t>
  </si>
  <si>
    <t>Social Justice</t>
  </si>
  <si>
    <t>Justice and Home Affairs</t>
  </si>
  <si>
    <t>Transport</t>
  </si>
  <si>
    <t>Rural Affairs, Land Reform and Islands</t>
  </si>
  <si>
    <t>Constitution, External Affairs and Culture</t>
  </si>
  <si>
    <t>Crown Office and Procurator Fiscal Service</t>
  </si>
  <si>
    <t>Total resource spending</t>
  </si>
  <si>
    <t>Total resource spending (real terms)</t>
  </si>
  <si>
    <t>Block Grant (general capital)</t>
  </si>
  <si>
    <t>Block Grant (financial transactions)</t>
  </si>
  <si>
    <t>Borrowing</t>
  </si>
  <si>
    <t xml:space="preserve">Annual limit </t>
  </si>
  <si>
    <t xml:space="preserve">Total limit </t>
  </si>
  <si>
    <t>Repayment period (years)</t>
  </si>
  <si>
    <t>Interest rate (per cent)</t>
  </si>
  <si>
    <t>Debt stock [1]</t>
  </si>
  <si>
    <t xml:space="preserve">Share of the debt cap (per cent) </t>
  </si>
  <si>
    <t xml:space="preserve">This worksheet contains one table. The table begins in cell A3. Notes are located below the table and begin in cell A20. </t>
  </si>
  <si>
    <t>Total Funding</t>
  </si>
  <si>
    <t>Change</t>
  </si>
  <si>
    <t>Source: Scottish Fiscal Commission.</t>
  </si>
  <si>
    <t xml:space="preserve">Capital Funding </t>
  </si>
  <si>
    <t>June 2025 [1]</t>
  </si>
  <si>
    <t xml:space="preserve">2025-26 </t>
  </si>
  <si>
    <t>£ million (nominal terms)</t>
  </si>
  <si>
    <t xml:space="preserve">This worksheet contains one table. The table begins in cell A3. Notes are located below the table and begin in cell A16. </t>
  </si>
  <si>
    <t>This worksheet contains one chart and one table. The chart begin in cell A5. The table begins in cell A18. Notes are located below the table and begin in cell A21.</t>
  </si>
  <si>
    <t xml:space="preserve">This worksheet contains one table. The table begins in cell A3. Notes are located below the table and begin in cell A12. </t>
  </si>
  <si>
    <t>Housing</t>
  </si>
  <si>
    <t>Local Government (incl. NDR)</t>
  </si>
  <si>
    <t>Audit Scotland</t>
  </si>
  <si>
    <t>Total</t>
  </si>
  <si>
    <t>January 2026</t>
  </si>
  <si>
    <r>
      <t>Other sources</t>
    </r>
    <r>
      <rPr>
        <sz val="12"/>
        <rFont val="Helvetica"/>
        <scheme val="minor"/>
      </rPr>
      <t xml:space="preserve"> [2]</t>
    </r>
  </si>
  <si>
    <r>
      <t>Fiscal framework funding</t>
    </r>
    <r>
      <rPr>
        <sz val="12"/>
        <rFont val="Helvetica"/>
        <scheme val="minor"/>
      </rPr>
      <t xml:space="preserve"> [1]</t>
    </r>
  </si>
  <si>
    <r>
      <t>Fiscal framework funding</t>
    </r>
    <r>
      <rPr>
        <sz val="12"/>
        <rFont val="Helvetica"/>
        <scheme val="minor"/>
      </rPr>
      <t xml:space="preserve"> [2]</t>
    </r>
  </si>
  <si>
    <r>
      <t>Other sources</t>
    </r>
    <r>
      <rPr>
        <sz val="12"/>
        <rFont val="Helvetica"/>
        <scheme val="minor"/>
      </rPr>
      <t xml:space="preserve"> [3]</t>
    </r>
  </si>
  <si>
    <t>2024-25
outturn</t>
  </si>
  <si>
    <t>Education and Skills</t>
  </si>
  <si>
    <t>Scottish Parliament</t>
  </si>
  <si>
    <t>Local Government</t>
  </si>
  <si>
    <t xml:space="preserve">Deputy First Minister, Economy and Gaelic </t>
  </si>
  <si>
    <t>Finance and Corporate Running Costs</t>
  </si>
  <si>
    <t>Climate Action and Energy</t>
  </si>
  <si>
    <t>Portfolio, percentage share</t>
  </si>
  <si>
    <t>Figure 2.2: Funding outlook compared with June 2025, 2025-26 to 2030-31</t>
  </si>
  <si>
    <t>Index, 2025-26 = 100</t>
  </si>
  <si>
    <t>Figure 2.5: Capital funding outlook</t>
  </si>
  <si>
    <t>Resource funding grows over time, but growth is lower after adjusting for inflation</t>
  </si>
  <si>
    <t>Portfolio (£ millions, real terms)</t>
  </si>
  <si>
    <t>Less: resource borrowing costs [4]</t>
  </si>
  <si>
    <t>Less: capital borrowing costs [4]</t>
  </si>
  <si>
    <t>Changes in total borrowing costs since June 2025</t>
  </si>
  <si>
    <t>[1] To ensure a consistent comparison with the latest figures, we have reduced the previously published June 2025 figures by £350 million in each year to reflect the classification change which switches the cost of police and fire pensions from resource to annually managed expenditure (AME).</t>
  </si>
  <si>
    <t>Real terms amounts have been calculated using the OBR’s November 2025 forecast of the GDP deflator.</t>
  </si>
  <si>
    <t>Figure 2.4: Latest resource funding position and changes since June 2025  </t>
  </si>
  <si>
    <t>[1] The Scottish Government's police and fire pensions balancing payments have been reclassified from Departmental Expenditure Limit to annually managed expenditure (AME). This change moves funding from the resource budget (which we present here) to the AME budget which is fully funded by the UK Government, and we do not include in our presentation of the Scottish Budget. The change was announced in the UK Autumn Budget 2025 and takes effect from 2025‑26.</t>
  </si>
  <si>
    <t>[4] Borrowing costs are the sum of interest payments and principal repayments.</t>
  </si>
  <si>
    <r>
      <t>Description of Figure 2.5:</t>
    </r>
    <r>
      <rPr>
        <sz val="12"/>
        <rFont val="Helvetica"/>
        <scheme val="minor"/>
      </rPr>
      <t xml:space="preserve"> Line chart showing capital funding trends from 2025-26 to 2030‑31, in nominal and real terms, indexed so that 2025-26 levels are equal to 100. Capital funding grows in 2026‑27 by 5 per cent and then remains flat over the forecast period. Adjusting for inflation sees a fall in capital funding across the forecast period</t>
    </r>
    <r>
      <rPr>
        <sz val="12"/>
        <rFont val="Arial"/>
        <family val="2"/>
      </rPr>
      <t>.</t>
    </r>
  </si>
  <si>
    <t>Police and Fire pensions funding reclassification [1]</t>
  </si>
  <si>
    <t>[1] Spending by portfolio 2025 26 is the position at the Autumn Budget Revision adjusted for transfers which have not been baselined.</t>
  </si>
  <si>
    <t>Figure 2.6: Latest capital funding position and changes since June 2025</t>
  </si>
  <si>
    <t>Figure 2.7: Capital borrowing plans</t>
  </si>
  <si>
    <t>Spending</t>
  </si>
  <si>
    <t>Real term growth rates calculated using the OBR’s November 2025 forecast of the Gross Domestic Product (GDP) deflator.</t>
  </si>
  <si>
    <t>Figure 2.8: Resource spending by portfolio comparison between 2025 26 and 2026 27 with and without transfers not baselined</t>
  </si>
  <si>
    <t xml:space="preserve">Figure 2.9: Resource spending by portfolios as share of total resource spending   </t>
  </si>
  <si>
    <t>Health and Social Care</t>
  </si>
  <si>
    <t>Crown Office and Procurator Fiscal</t>
  </si>
  <si>
    <t>Changes in real term spendidng is positive for some portfolios and negative for others.</t>
  </si>
  <si>
    <t>Figure 2.11: Capital spending by portfolio as a share of total capital spending</t>
  </si>
  <si>
    <t xml:space="preserve">This worksheet contains one table. The table begins in cell A3. Notes are located below the table and begin in cell A18. </t>
  </si>
  <si>
    <t>Finance and Local Government</t>
  </si>
  <si>
    <t>Audit Scotland and Scottish Parliament</t>
  </si>
  <si>
    <t>Deputy First Minister, Economy and Gaelic</t>
  </si>
  <si>
    <t>[3] Includes the distributable amount of Non-Domestic Rates and other sources such as the UK Government’s Migrant Surcharge and Crown Estate revenues and deducts the projected cost of servicing debt. For more details, see Supplementary Figure S2.1 and S2.2</t>
  </si>
  <si>
    <t>[1] Includes capital borrowing and planned use of the Scotland Reserve, both for general capital and financial transactions. For more detail, see Supplementary Figure S2.8.</t>
  </si>
  <si>
    <t>[1] This includes £616 million of loans notionally taken out in 2015-16 and 2016-17, repayable within 30 years. This borrowing is to bring into the Scottish Government’s balance sheet several non-profit distributing projects, such as the Aberdeen Western Peripheral Route. They add around  £20 million a year in repayments until the loans mature but carry no interest and have no cash impact on the Scottish Budget.</t>
  </si>
  <si>
    <t>Description of Figure 2.3: Line chart showing resource funding trend forecast from 2025‑26 to 2030‑31, indexed so that 2025‑26 levels are equal to 100. Resource funding grows in 2026‑27 with lower growth in 2027‑28, and grows faster again thereafter, reaching 16 per cent above 2025‑26 levels by the end of the forecast period. Adjusting for inflation more than halves the growth, with 2030‑31 seeing funding 5 per cent above 2025‑26 levels.</t>
  </si>
  <si>
    <t>Capital funding grows in 2026-27 but remains flat over the forecast and is falling in real terms.</t>
  </si>
  <si>
    <t xml:space="preserve">This worksheet contains one table. The table begins in cell A3. Notes are located below the table and begin in cell A21. </t>
  </si>
  <si>
    <t>Figure 2.10: Portfolio changes between 2025-26 and 2028-29, real terms, £ million</t>
  </si>
  <si>
    <t>This worksheet contains one chart and one table. The chart begin in cell A5. The table begins in cell A18. Notes are located below the table and begin in cell A34.</t>
  </si>
  <si>
    <t>blank</t>
  </si>
  <si>
    <r>
      <t>[2] Includes the net position of devolved taxes (Scottish Income Tax, Land and Buildings Transaction Tax, Scottish Landfill Tax, and Scottish Aggregates Tax) and devolved non-tax revenues (Fines, Forfeitures, and Fixed Penalties, and Proceeds of Crime</t>
    </r>
    <r>
      <rPr>
        <sz val="8"/>
        <rFont val="Helvetica"/>
        <scheme val="minor"/>
      </rPr>
      <t> </t>
    </r>
    <r>
      <rPr>
        <sz val="12"/>
        <rFont val="Helvetica"/>
        <scheme val="minor"/>
      </rPr>
      <t>), the devolved social security Block Grant Adjustments, reconciliations, resource borrowing plans, and Scotland Reserve resource drawdown plans. For more details, see Supplementary Figure S2.</t>
    </r>
    <r>
      <rPr>
        <sz val="12"/>
        <color rgb="FF000000"/>
        <rFont val="Helvetica"/>
        <scheme val="minor"/>
      </rPr>
      <t> 1</t>
    </r>
    <r>
      <rPr>
        <sz val="12"/>
        <rFont val="Helvetica"/>
        <scheme val="minor"/>
      </rPr>
      <t>.</t>
    </r>
  </si>
  <si>
    <t>[2] Repayments match those projected by the Scottish Government, the Scottish Government include a discretionary premium in its interest rate assumptions which is not reflected in the interest rates presented in this table"</t>
  </si>
  <si>
    <t>2025-26 [1]</t>
  </si>
  <si>
    <t xml:space="preserve">Spending by portfolio 2025-26 is the position at the Autumn Budget Revision adjusted for transfers which have not been baselined. </t>
  </si>
  <si>
    <r>
      <rPr>
        <b/>
        <sz val="12"/>
        <color rgb="FF000000"/>
        <rFont val="Helvetica"/>
      </rPr>
      <t xml:space="preserve">Resource funding </t>
    </r>
    <r>
      <rPr>
        <sz val="12"/>
        <color rgb="FF000000"/>
        <rFont val="Helvetica"/>
      </rPr>
      <t>[1]</t>
    </r>
  </si>
  <si>
    <r>
      <rPr>
        <b/>
        <sz val="12"/>
        <color rgb="FF000000"/>
        <rFont val="Helvetica"/>
      </rPr>
      <t>Resource funding for public services</t>
    </r>
    <r>
      <rPr>
        <sz val="12"/>
        <color rgb="FF000000"/>
        <rFont val="Helvetica"/>
      </rPr>
      <t xml:space="preserve"> [2]</t>
    </r>
  </si>
  <si>
    <t>[2] Resource funding less our current forecast of the cost of devolved social security spending.</t>
  </si>
  <si>
    <t>[1] Resource funding in 2025-26 is presented before adjusting for underspend additions to the Scotland Reserve.</t>
  </si>
  <si>
    <r>
      <rPr>
        <b/>
        <sz val="12"/>
        <color rgb="FF000000"/>
        <rFont val="Helvetica"/>
      </rPr>
      <t>Resource Funding</t>
    </r>
    <r>
      <rPr>
        <sz val="12"/>
        <color rgb="FF000000"/>
        <rFont val="Helvetica"/>
      </rPr>
      <t xml:space="preserve"> [2]</t>
    </r>
  </si>
  <si>
    <t>[2] Resource funding in 2025-26 is presented before adjusting for underspend additions to the Scotland Reserve.</t>
  </si>
  <si>
    <r>
      <rPr>
        <b/>
        <sz val="12"/>
        <color rgb="FF000000"/>
        <rFont val="Helvetica"/>
      </rPr>
      <t xml:space="preserve">Resource funding available for discretionary spend </t>
    </r>
    <r>
      <rPr>
        <sz val="12"/>
        <color rgb="FF000000"/>
        <rFont val="Helvetica"/>
      </rPr>
      <t>[5]</t>
    </r>
  </si>
  <si>
    <t>[5] Resource funding in 2025-26 is presented before adjusting for underspend additions to the Scotland Reserve.</t>
  </si>
  <si>
    <t>2025-26
ABR</t>
  </si>
  <si>
    <t>2026-27
Budget</t>
  </si>
  <si>
    <t>Real-terms growth
from 2025 26 ABR
(per cent)</t>
  </si>
  <si>
    <t>Real-terms growth
from 2025 26 reversing
transfers not baselined 
(per cent)</t>
  </si>
  <si>
    <t>2025-26
reversing transfers
not baselined</t>
  </si>
  <si>
    <t>Difference between 2025-26 and 2028-29</t>
  </si>
  <si>
    <t>Repayments [1] [2]</t>
  </si>
  <si>
    <t>[2]  Consists of City Deals, Resource to Capital switch and Crown Estate revenues. For 2026-27 consists entirely of City Deals. For more details, see Supplementary Figure S2.9.</t>
  </si>
  <si>
    <t xml:space="preserve">Description of Figure 2.10: Bar chart showing the real term changes in portfolio spending plans between 2025-26 and 2028-29. The largest positive change applies to the Health and Social Care portfolio, followed by Social Justice. The Local Government portfolio experiences the largest negative 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</si>
</sst>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3">
    <numFmt numFmtId="164" formatCode="_(&quot;£&quot;* #,##0_);_(&quot;£&quot;* \(#,##0\);_(&quot;£&quot;* &quot;-&quot;_);_(@_)"/>
    <numFmt numFmtId="165" formatCode="_(&quot;£&quot;* #,##0.00_);_(&quot;£&quot;* \(#,##0.00\);_(&quot;£&quot;* &quot;-&quot;??_);_(@_)"/>
    <numFmt numFmtId="166" formatCode="_-* #,##0_-;\-* #,##0_-;_-* &quot;-&quot;??_-;_-@_-"/>
    <numFmt numFmtId="167" formatCode="#,##0_-;\-\ #,##0_-;_-* &quot;-&quot;_-;_-@_-"/>
    <numFmt numFmtId="168" formatCode="0.000000000"/>
    <numFmt numFmtId="169" formatCode="0.0%"/>
    <numFmt numFmtId="170" formatCode="#,##0.0"/>
    <numFmt numFmtId="171" formatCode="0.0"/>
    <numFmt numFmtId="172" formatCode="#,##0.0_-;\-\ #,##0.0_-;_-* &quot;-&quot;_-;_-@_-"/>
    <numFmt numFmtId="173" formatCode="&quot;£&quot;#,##0.00"/>
    <numFmt numFmtId="174" formatCode="0.000"/>
    <numFmt numFmtId="175" formatCode="0.0000%"/>
    <numFmt numFmtId="176" formatCode="#,##0_ ;\-#,##0\ "/>
    <numFmt numFmtId="177" formatCode="#,##0.0000"/>
    <numFmt numFmtId="178" formatCode="&quot;£&quot;#,##0.0000"/>
    <numFmt numFmtId="179" formatCode="#,##0.000_-;\-\ #,##0.000_-;_-* &quot;-&quot;_-;_-@_-"/>
    <numFmt numFmtId="180" formatCode="&quot;£&quot;#,##0.0"/>
    <numFmt numFmtId="181" formatCode="0.00000"/>
    <numFmt numFmtId="182" formatCode="#,##0.000000000000"/>
    <numFmt numFmtId="183" formatCode="#,##0.000000000000000000"/>
    <numFmt numFmtId="184" formatCode="0.0000000000000"/>
    <numFmt numFmtId="185" formatCode="#,##0.000"/>
    <numFmt numFmtId="186" formatCode="#,##0.0000000000000000_ ;\-#,##0.0000000000000000\ "/>
  </numFmts>
  <fonts count="53" x14ac:knownFonts="1">
    <font>
      <sz val="12"/>
      <name val="Helvetica"/>
      <family val="2"/>
      <scheme val="minor"/>
    </font>
    <font>
      <sz val="11"/>
      <color theme="1"/>
      <name val="Helvetica"/>
      <family val="2"/>
      <scheme val="minor"/>
    </font>
    <font>
      <sz val="11"/>
      <color theme="1"/>
      <name val="Helvetica"/>
      <family val="2"/>
      <scheme val="minor"/>
    </font>
    <font>
      <sz val="11"/>
      <color theme="1"/>
      <name val="Helvetica"/>
    </font>
    <font>
      <b/>
      <sz val="11"/>
      <color theme="1"/>
      <name val="Helvetica"/>
    </font>
    <font>
      <u/>
      <sz val="11"/>
      <color theme="10"/>
      <name val="Helvetica"/>
    </font>
    <font>
      <sz val="9"/>
      <color theme="1"/>
      <name val="Helvetica"/>
    </font>
    <font>
      <sz val="9"/>
      <color rgb="FF2C2926"/>
      <name val="Helvetica"/>
    </font>
    <font>
      <sz val="11"/>
      <color rgb="FF2C2926"/>
      <name val="Helvetica"/>
    </font>
    <font>
      <sz val="8"/>
      <name val="Helvetica"/>
      <family val="2"/>
      <scheme val="minor"/>
    </font>
    <font>
      <sz val="10"/>
      <color theme="1"/>
      <name val="Helvetica"/>
    </font>
    <font>
      <b/>
      <sz val="12"/>
      <color theme="0"/>
      <name val="Helvetica"/>
      <family val="2"/>
      <scheme val="minor"/>
    </font>
    <font>
      <b/>
      <sz val="12"/>
      <name val="Helvetica"/>
      <family val="2"/>
      <scheme val="minor"/>
    </font>
    <font>
      <sz val="12"/>
      <color theme="1"/>
      <name val="Helvetica"/>
      <family val="2"/>
      <scheme val="minor"/>
    </font>
    <font>
      <sz val="12"/>
      <color theme="1"/>
      <name val="Helvetica"/>
    </font>
    <font>
      <b/>
      <sz val="12"/>
      <name val="Helvetica"/>
      <scheme val="minor"/>
    </font>
    <font>
      <sz val="12"/>
      <color rgb="FFFF0000"/>
      <name val="Helvetica"/>
    </font>
    <font>
      <b/>
      <sz val="12"/>
      <color rgb="FF3F3F3F"/>
      <name val="Helvetica"/>
      <family val="2"/>
      <scheme val="minor"/>
    </font>
    <font>
      <u/>
      <sz val="12"/>
      <color theme="11"/>
      <name val="Helvetica"/>
      <family val="2"/>
      <scheme val="minor"/>
    </font>
    <font>
      <sz val="18"/>
      <color theme="3"/>
      <name val="Helvetica"/>
      <family val="2"/>
      <scheme val="major"/>
    </font>
    <font>
      <b/>
      <sz val="11"/>
      <color theme="3"/>
      <name val="Helvetica"/>
      <family val="2"/>
      <scheme val="minor"/>
    </font>
    <font>
      <sz val="11"/>
      <color rgb="FF006100"/>
      <name val="Helvetica"/>
      <family val="2"/>
      <scheme val="minor"/>
    </font>
    <font>
      <sz val="11"/>
      <color rgb="FF9C0006"/>
      <name val="Helvetica"/>
      <family val="2"/>
      <scheme val="minor"/>
    </font>
    <font>
      <sz val="11"/>
      <color rgb="FF9C5700"/>
      <name val="Helvetica"/>
      <family val="2"/>
      <scheme val="minor"/>
    </font>
    <font>
      <sz val="11"/>
      <color rgb="FF3F3F76"/>
      <name val="Helvetica"/>
      <family val="2"/>
      <scheme val="minor"/>
    </font>
    <font>
      <b/>
      <sz val="11"/>
      <color rgb="FFFA7D00"/>
      <name val="Helvetica"/>
      <family val="2"/>
      <scheme val="minor"/>
    </font>
    <font>
      <sz val="11"/>
      <color rgb="FFFA7D00"/>
      <name val="Helvetica"/>
      <family val="2"/>
      <scheme val="minor"/>
    </font>
    <font>
      <b/>
      <sz val="11"/>
      <color theme="0"/>
      <name val="Helvetica"/>
      <family val="2"/>
      <scheme val="minor"/>
    </font>
    <font>
      <sz val="11"/>
      <color rgb="FFFF0000"/>
      <name val="Helvetica"/>
      <family val="2"/>
      <scheme val="minor"/>
    </font>
    <font>
      <i/>
      <sz val="11"/>
      <color rgb="FF7F7F7F"/>
      <name val="Helvetica"/>
      <family val="2"/>
      <scheme val="minor"/>
    </font>
    <font>
      <sz val="11"/>
      <color theme="0"/>
      <name val="Helvetica"/>
      <family val="2"/>
      <scheme val="minor"/>
    </font>
    <font>
      <sz val="12"/>
      <name val="Helvetica"/>
    </font>
    <font>
      <b/>
      <sz val="12"/>
      <color theme="1"/>
      <name val="Helvetica"/>
    </font>
    <font>
      <u/>
      <sz val="12"/>
      <color rgb="FF0000FF"/>
      <name val="Helvetica"/>
      <family val="2"/>
      <scheme val="minor"/>
    </font>
    <font>
      <b/>
      <sz val="14"/>
      <name val="Helvetica"/>
      <family val="2"/>
      <scheme val="minor"/>
    </font>
    <font>
      <sz val="11"/>
      <name val="Helvetica"/>
      <family val="2"/>
      <scheme val="minor"/>
    </font>
    <font>
      <b/>
      <sz val="12"/>
      <color theme="0"/>
      <name val="Helvetica"/>
      <scheme val="minor"/>
    </font>
    <font>
      <sz val="12"/>
      <name val="Helvetica"/>
      <family val="2"/>
      <scheme val="minor"/>
    </font>
    <font>
      <sz val="12"/>
      <name val="Helvetica"/>
      <scheme val="minor"/>
    </font>
    <font>
      <b/>
      <sz val="14"/>
      <name val="Helvetica"/>
      <scheme val="minor"/>
    </font>
    <font>
      <sz val="12"/>
      <color theme="0"/>
      <name val="Helvetica"/>
      <family val="2"/>
      <scheme val="minor"/>
    </font>
    <font>
      <sz val="12"/>
      <name val="Arial"/>
      <family val="2"/>
    </font>
    <font>
      <sz val="11"/>
      <color theme="1" tint="4.9989318521683403E-2"/>
      <name val="Helvetica"/>
      <family val="2"/>
      <scheme val="minor"/>
    </font>
    <font>
      <b/>
      <sz val="18"/>
      <color theme="1"/>
      <name val="Helvetica"/>
    </font>
    <font>
      <b/>
      <sz val="12"/>
      <color rgb="FFFFFFFF"/>
      <name val="Helvetica"/>
    </font>
    <font>
      <b/>
      <sz val="12"/>
      <color rgb="FF000000"/>
      <name val="Helvetica"/>
    </font>
    <font>
      <sz val="12"/>
      <color rgb="FF000000"/>
      <name val="Helvetica"/>
    </font>
    <font>
      <sz val="12"/>
      <color rgb="FF2C2926"/>
      <name val="Helvetica"/>
    </font>
    <font>
      <sz val="8"/>
      <name val="Helvetica"/>
      <scheme val="minor"/>
    </font>
    <font>
      <sz val="10"/>
      <name val="Arial"/>
      <family val="2"/>
    </font>
    <font>
      <sz val="8"/>
      <name val="Arial"/>
      <family val="2"/>
    </font>
    <font>
      <sz val="12"/>
      <color rgb="FF000000"/>
      <name val="Helvetica"/>
      <scheme val="minor"/>
    </font>
    <font>
      <sz val="11"/>
      <color rgb="FF000000"/>
      <name val="Aptos Narrow"/>
      <family val="2"/>
    </font>
  </fonts>
  <fills count="40">
    <fill>
      <patternFill patternType="none"/>
    </fill>
    <fill>
      <patternFill patternType="gray125"/>
    </fill>
    <fill>
      <patternFill patternType="solid">
        <fgColor rgb="FFF2F2F2"/>
      </patternFill>
    </fill>
    <fill>
      <patternFill patternType="solid">
        <fgColor rgb="FFB9DEDA"/>
        <bgColor indexed="64"/>
      </patternFill>
    </fill>
    <fill>
      <patternFill patternType="solid">
        <fgColor rgb="FFE0CBE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AD7E9"/>
        <bgColor indexed="64"/>
      </patternFill>
    </fill>
    <fill>
      <patternFill patternType="solid">
        <fgColor rgb="FF397E77"/>
        <bgColor indexed="64"/>
      </patternFill>
    </fill>
    <fill>
      <patternFill patternType="solid">
        <fgColor rgb="FFEDF7F6"/>
        <bgColor indexed="64"/>
      </patternFill>
    </fill>
    <fill>
      <patternFill patternType="solid">
        <fgColor rgb="FFFFFFFF"/>
        <bgColor indexed="64"/>
      </patternFill>
    </fill>
    <fill>
      <patternFill patternType="solid">
        <fgColor rgb="FFF5FAF9"/>
        <bgColor indexed="64"/>
      </patternFill>
    </fill>
  </fills>
  <borders count="29">
    <border>
      <left/>
      <right/>
      <top/>
      <bottom/>
      <diagonal/>
    </border>
    <border>
      <left/>
      <right/>
      <top style="thin">
        <color theme="3"/>
      </top>
      <bottom style="thin">
        <color theme="3"/>
      </bottom>
      <diagonal/>
    </border>
    <border>
      <left style="medium">
        <color theme="0"/>
      </left>
      <right style="medium">
        <color theme="0"/>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left>
      <right/>
      <top/>
      <bottom/>
      <diagonal/>
    </border>
    <border>
      <left/>
      <right style="thin">
        <color theme="0"/>
      </right>
      <top/>
      <bottom/>
      <diagonal/>
    </border>
    <border>
      <left/>
      <right/>
      <top style="thin">
        <color theme="6" tint="-0.24994659260841701"/>
      </top>
      <bottom/>
      <diagonal/>
    </border>
    <border>
      <left/>
      <right/>
      <top/>
      <bottom style="thin">
        <color rgb="FF39A095"/>
      </bottom>
      <diagonal/>
    </border>
    <border>
      <left style="thin">
        <color theme="0"/>
      </left>
      <right style="medium">
        <color theme="0"/>
      </right>
      <top/>
      <bottom/>
      <diagonal/>
    </border>
    <border>
      <left style="medium">
        <color theme="0"/>
      </left>
      <right style="thin">
        <color theme="0"/>
      </right>
      <top/>
      <bottom/>
      <diagonal/>
    </border>
    <border>
      <left/>
      <right style="medium">
        <color rgb="FFFFFFFF"/>
      </right>
      <top/>
      <bottom/>
      <diagonal/>
    </border>
    <border>
      <left/>
      <right style="thin">
        <color theme="0" tint="-0.14999847407452621"/>
      </right>
      <top/>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bottom style="thin">
        <color theme="6" tint="-0.249977111117893"/>
      </bottom>
      <diagonal/>
    </border>
    <border>
      <left style="thin">
        <color theme="0" tint="-0.14999847407452621"/>
      </left>
      <right/>
      <top/>
      <bottom style="thin">
        <color theme="6" tint="-0.249977111117893"/>
      </bottom>
      <diagonal/>
    </border>
    <border>
      <left style="thick">
        <color rgb="FFFFFFFF"/>
      </left>
      <right style="thin">
        <color theme="0" tint="-0.249977111117893"/>
      </right>
      <top/>
      <bottom/>
      <diagonal/>
    </border>
    <border>
      <left style="thin">
        <color theme="0" tint="-0.14999847407452621"/>
      </left>
      <right/>
      <top style="thin">
        <color theme="6" tint="-0.249977111117893"/>
      </top>
      <bottom/>
      <diagonal/>
    </border>
    <border>
      <left style="thin">
        <color theme="0" tint="-0.24994659260841701"/>
      </left>
      <right style="thin">
        <color theme="0" tint="-0.24994659260841701"/>
      </right>
      <top style="thin">
        <color theme="6" tint="-0.24994659260841701"/>
      </top>
      <bottom style="thin">
        <color rgb="FF397E77"/>
      </bottom>
      <diagonal/>
    </border>
    <border>
      <left style="thin">
        <color theme="0" tint="-0.24994659260841701"/>
      </left>
      <right/>
      <top style="thin">
        <color theme="6" tint="-0.24994659260841701"/>
      </top>
      <bottom style="thin">
        <color rgb="FF397E77"/>
      </bottom>
      <diagonal/>
    </border>
    <border>
      <left/>
      <right/>
      <top style="thin">
        <color theme="6" tint="-0.24994659260841701"/>
      </top>
      <bottom style="thin">
        <color theme="6" tint="-0.24994659260841701"/>
      </bottom>
      <diagonal/>
    </border>
    <border>
      <left/>
      <right style="thin">
        <color theme="0" tint="-0.14999847407452621"/>
      </right>
      <top style="thin">
        <color theme="6" tint="-0.249977111117893"/>
      </top>
      <bottom/>
      <diagonal/>
    </border>
    <border>
      <left style="thin">
        <color theme="0" tint="-0.14999847407452621"/>
      </left>
      <right style="thin">
        <color theme="0" tint="-0.14999847407452621"/>
      </right>
      <top style="thin">
        <color theme="6" tint="-0.249977111117893"/>
      </top>
      <bottom/>
      <diagonal/>
    </border>
    <border>
      <left/>
      <right/>
      <top style="thin">
        <color theme="6" tint="-0.249977111117893"/>
      </top>
      <bottom/>
      <diagonal/>
    </border>
    <border>
      <left/>
      <right/>
      <top/>
      <bottom style="thin">
        <color theme="6" tint="-0.24994659260841701"/>
      </bottom>
      <diagonal/>
    </border>
  </borders>
  <cellStyleXfs count="53">
    <xf numFmtId="0" fontId="0" fillId="0" borderId="0">
      <alignment horizontal="left" vertical="center"/>
    </xf>
    <xf numFmtId="3" fontId="37" fillId="0" borderId="0" applyFill="0" applyBorder="0" applyProtection="0">
      <alignment horizontal="right"/>
    </xf>
    <xf numFmtId="0" fontId="33" fillId="0" borderId="0" applyNumberFormat="0" applyFill="0" applyBorder="0" applyProtection="0">
      <alignment horizontal="left" vertical="center"/>
    </xf>
    <xf numFmtId="3" fontId="35" fillId="0" borderId="0" applyFill="0" applyBorder="0" applyAlignment="0" applyProtection="0"/>
    <xf numFmtId="0" fontId="34" fillId="0" borderId="0" applyNumberFormat="0" applyFill="0" applyProtection="0">
      <alignment horizontal="left" vertical="center"/>
    </xf>
    <xf numFmtId="0" fontId="12" fillId="0" borderId="0" applyNumberFormat="0" applyFill="0" applyProtection="0">
      <alignment horizontal="left" vertical="center"/>
    </xf>
    <xf numFmtId="0" fontId="11" fillId="0" borderId="2" applyNumberFormat="0" applyFill="0" applyAlignment="0" applyProtection="0"/>
    <xf numFmtId="0" fontId="13" fillId="0" borderId="1" applyNumberFormat="0" applyFill="0" applyAlignment="0" applyProtection="0"/>
    <xf numFmtId="0" fontId="17" fillId="2" borderId="3" applyNumberFormat="0" applyAlignment="0" applyProtection="0"/>
    <xf numFmtId="0" fontId="18" fillId="0" borderId="0" applyNumberFormat="0" applyFill="0" applyBorder="0" applyAlignment="0" applyProtection="0">
      <alignment horizontal="left" vertical="center"/>
    </xf>
    <xf numFmtId="165" fontId="13" fillId="0" borderId="0" applyFont="0" applyFill="0" applyBorder="0" applyAlignment="0" applyProtection="0"/>
    <xf numFmtId="164" fontId="13" fillId="0" borderId="0" applyFont="0" applyFill="0" applyBorder="0" applyAlignment="0" applyProtection="0"/>
    <xf numFmtId="9" fontId="13"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6" borderId="0" applyNumberFormat="0" applyBorder="0" applyAlignment="0" applyProtection="0"/>
    <xf numFmtId="0" fontId="23" fillId="7" borderId="0" applyNumberFormat="0" applyBorder="0" applyAlignment="0" applyProtection="0"/>
    <xf numFmtId="0" fontId="24" fillId="8" borderId="4" applyNumberFormat="0" applyAlignment="0" applyProtection="0"/>
    <xf numFmtId="0" fontId="25" fillId="2" borderId="4" applyNumberFormat="0" applyAlignment="0" applyProtection="0"/>
    <xf numFmtId="0" fontId="26" fillId="0" borderId="5" applyNumberFormat="0" applyFill="0" applyAlignment="0" applyProtection="0"/>
    <xf numFmtId="0" fontId="27" fillId="9" borderId="6" applyNumberFormat="0" applyAlignment="0" applyProtection="0"/>
    <xf numFmtId="0" fontId="28" fillId="0" borderId="0" applyNumberFormat="0" applyFill="0" applyBorder="0" applyAlignment="0" applyProtection="0"/>
    <xf numFmtId="0" fontId="13" fillId="10" borderId="7" applyNumberFormat="0" applyFont="0" applyAlignment="0" applyProtection="0"/>
    <xf numFmtId="0" fontId="29" fillId="0" borderId="0" applyNumberFormat="0" applyFill="0" applyBorder="0" applyAlignment="0" applyProtection="0"/>
    <xf numFmtId="0" fontId="30"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30"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30"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30"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30"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30"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2" fillId="4" borderId="0">
      <alignment horizontal="left" vertical="center"/>
    </xf>
    <xf numFmtId="0" fontId="12" fillId="3" borderId="0">
      <alignment horizontal="left" vertical="center"/>
    </xf>
    <xf numFmtId="0" fontId="12" fillId="35" borderId="0">
      <alignment horizontal="left" vertical="center"/>
    </xf>
    <xf numFmtId="9" fontId="1" fillId="0" borderId="0" applyFont="0" applyFill="0" applyBorder="0" applyAlignment="0" applyProtection="0"/>
  </cellStyleXfs>
  <cellXfs count="198">
    <xf numFmtId="0" fontId="0" fillId="0" borderId="0" xfId="0">
      <alignment horizontal="left" vertical="center"/>
    </xf>
    <xf numFmtId="0" fontId="5" fillId="0" borderId="0" xfId="2" applyFont="1" applyFill="1" applyAlignment="1"/>
    <xf numFmtId="0" fontId="34" fillId="0" borderId="0" xfId="4" applyFill="1">
      <alignment horizontal="left" vertical="center"/>
    </xf>
    <xf numFmtId="0" fontId="3" fillId="0" borderId="0" xfId="0" applyFont="1">
      <alignment horizontal="left" vertical="center"/>
    </xf>
    <xf numFmtId="0" fontId="14" fillId="0" borderId="0" xfId="0" applyFont="1">
      <alignment horizontal="left" vertical="center"/>
    </xf>
    <xf numFmtId="166" fontId="8" fillId="0" borderId="0" xfId="1" applyNumberFormat="1" applyFont="1" applyFill="1" applyBorder="1" applyAlignment="1">
      <alignment horizontal="right" vertical="center"/>
    </xf>
    <xf numFmtId="0" fontId="16" fillId="0" borderId="0" xfId="0" applyFont="1">
      <alignment horizontal="left" vertical="center"/>
    </xf>
    <xf numFmtId="0" fontId="31" fillId="0" borderId="0" xfId="0" applyFont="1">
      <alignment horizontal="left" vertical="center"/>
    </xf>
    <xf numFmtId="0" fontId="12" fillId="3" borderId="0" xfId="50">
      <alignment horizontal="left" vertical="center"/>
    </xf>
    <xf numFmtId="0" fontId="33" fillId="0" borderId="0" xfId="2" quotePrefix="1" applyFill="1" applyBorder="1">
      <alignment horizontal="left" vertical="center"/>
    </xf>
    <xf numFmtId="0" fontId="33" fillId="0" borderId="0" xfId="2">
      <alignment horizontal="left" vertical="center"/>
    </xf>
    <xf numFmtId="0" fontId="36" fillId="0" borderId="0" xfId="0" applyFont="1" applyAlignment="1">
      <alignment horizontal="center" vertical="center"/>
    </xf>
    <xf numFmtId="0" fontId="8" fillId="0" borderId="0" xfId="0" applyFont="1">
      <alignment horizontal="left" vertical="center"/>
    </xf>
    <xf numFmtId="3" fontId="37" fillId="0" borderId="0" xfId="1" applyFill="1" applyBorder="1" applyAlignment="1">
      <alignment horizontal="right" vertical="center"/>
    </xf>
    <xf numFmtId="0" fontId="10" fillId="0" borderId="0" xfId="0" applyFont="1">
      <alignment horizontal="left" vertical="center"/>
    </xf>
    <xf numFmtId="0" fontId="0" fillId="0" borderId="0" xfId="0" applyAlignment="1" applyProtection="1">
      <alignment vertical="center"/>
      <protection locked="0"/>
    </xf>
    <xf numFmtId="0" fontId="0" fillId="0" borderId="0" xfId="0" applyAlignment="1">
      <alignment vertical="center"/>
    </xf>
    <xf numFmtId="0" fontId="7" fillId="0" borderId="0" xfId="0" applyFont="1" applyAlignment="1">
      <alignment vertical="top" wrapText="1"/>
    </xf>
    <xf numFmtId="168" fontId="7" fillId="0" borderId="0" xfId="0" applyNumberFormat="1" applyFont="1" applyAlignment="1">
      <alignment vertical="top" wrapText="1"/>
    </xf>
    <xf numFmtId="0" fontId="38" fillId="0" borderId="0" xfId="0" applyFont="1">
      <alignment horizontal="left" vertical="center"/>
    </xf>
    <xf numFmtId="0" fontId="11" fillId="0" borderId="0" xfId="0" applyFont="1" applyAlignment="1">
      <alignment vertical="center" wrapText="1"/>
    </xf>
    <xf numFmtId="0" fontId="11" fillId="0" borderId="0" xfId="0" applyFont="1" applyAlignment="1">
      <alignment horizontal="center" vertical="center"/>
    </xf>
    <xf numFmtId="0" fontId="11" fillId="0" borderId="9" xfId="0" applyFont="1" applyBorder="1" applyAlignment="1">
      <alignment horizontal="center" vertical="center"/>
    </xf>
    <xf numFmtId="3" fontId="37" fillId="0" borderId="0" xfId="1" applyBorder="1" applyAlignment="1">
      <alignment horizontal="right" vertical="center"/>
    </xf>
    <xf numFmtId="9" fontId="37" fillId="0" borderId="0" xfId="1" applyNumberFormat="1" applyFill="1" applyBorder="1" applyAlignment="1">
      <alignment horizontal="right" vertical="center"/>
    </xf>
    <xf numFmtId="0" fontId="7" fillId="0" borderId="0" xfId="0" applyFont="1" applyAlignment="1">
      <alignment vertical="center" wrapText="1"/>
    </xf>
    <xf numFmtId="3" fontId="0" fillId="0" borderId="0" xfId="1" applyFont="1" applyAlignment="1">
      <alignment horizontal="right" vertical="center"/>
    </xf>
    <xf numFmtId="0" fontId="40" fillId="0" borderId="0" xfId="0" applyFont="1">
      <alignment horizontal="left" vertical="center"/>
    </xf>
    <xf numFmtId="3" fontId="0" fillId="0" borderId="0" xfId="0" applyNumberFormat="1">
      <alignment horizontal="left" vertical="center"/>
    </xf>
    <xf numFmtId="171" fontId="0" fillId="0" borderId="0" xfId="0" applyNumberFormat="1">
      <alignment horizontal="left" vertical="center"/>
    </xf>
    <xf numFmtId="0" fontId="11" fillId="0" borderId="0" xfId="0" applyFont="1" applyAlignment="1">
      <alignment horizontal="center" vertical="center" wrapText="1"/>
    </xf>
    <xf numFmtId="0" fontId="0" fillId="0" borderId="0" xfId="0" applyAlignment="1">
      <alignment horizontal="center" vertical="center" wrapText="1"/>
    </xf>
    <xf numFmtId="0" fontId="15" fillId="0" borderId="0" xfId="0" applyFont="1">
      <alignment horizontal="left" vertical="center"/>
    </xf>
    <xf numFmtId="0" fontId="0" fillId="0" borderId="0" xfId="0" applyAlignment="1" applyProtection="1">
      <alignment horizontal="center" vertical="center"/>
      <protection locked="0"/>
    </xf>
    <xf numFmtId="1" fontId="0" fillId="0" borderId="0" xfId="0" applyNumberFormat="1" applyAlignment="1">
      <alignment vertical="center"/>
    </xf>
    <xf numFmtId="3" fontId="3" fillId="0" borderId="0" xfId="0" applyNumberFormat="1" applyFont="1">
      <alignment horizontal="left" vertical="center"/>
    </xf>
    <xf numFmtId="10" fontId="3" fillId="0" borderId="0" xfId="0" applyNumberFormat="1" applyFont="1">
      <alignment horizontal="left" vertical="center"/>
    </xf>
    <xf numFmtId="3" fontId="12" fillId="3" borderId="0" xfId="1" applyFont="1" applyFill="1" applyAlignment="1">
      <alignment horizontal="right" vertical="center"/>
    </xf>
    <xf numFmtId="173" fontId="3" fillId="0" borderId="0" xfId="0" applyNumberFormat="1" applyFont="1">
      <alignment horizontal="left" vertical="center"/>
    </xf>
    <xf numFmtId="174" fontId="3" fillId="0" borderId="0" xfId="0" applyNumberFormat="1" applyFont="1">
      <alignment horizontal="left" vertical="center"/>
    </xf>
    <xf numFmtId="3" fontId="38" fillId="0" borderId="0" xfId="1" applyFont="1" applyFill="1" applyBorder="1" applyAlignment="1">
      <alignment horizontal="right" vertical="center"/>
    </xf>
    <xf numFmtId="3" fontId="7" fillId="0" borderId="0" xfId="0" applyNumberFormat="1" applyFont="1" applyAlignment="1">
      <alignment vertical="center" wrapText="1"/>
    </xf>
    <xf numFmtId="170" fontId="0" fillId="0" borderId="0" xfId="1" applyNumberFormat="1" applyFont="1" applyAlignment="1">
      <alignment horizontal="right" vertical="center"/>
    </xf>
    <xf numFmtId="166" fontId="8" fillId="0" borderId="0" xfId="1" applyNumberFormat="1" applyFont="1" applyAlignment="1">
      <alignment horizontal="right" vertical="center"/>
    </xf>
    <xf numFmtId="9" fontId="0" fillId="0" borderId="0" xfId="1" applyNumberFormat="1" applyFont="1" applyAlignment="1">
      <alignment horizontal="right" vertical="center"/>
    </xf>
    <xf numFmtId="0" fontId="11" fillId="0" borderId="8" xfId="0" applyFont="1" applyBorder="1" applyAlignment="1">
      <alignment horizontal="center" vertical="center" wrapText="1"/>
    </xf>
    <xf numFmtId="171" fontId="0" fillId="0" borderId="0" xfId="1" applyNumberFormat="1" applyFont="1" applyAlignment="1">
      <alignment horizontal="right" vertical="center"/>
    </xf>
    <xf numFmtId="167" fontId="8" fillId="0" borderId="0" xfId="1" applyNumberFormat="1" applyFont="1" applyFill="1" applyBorder="1" applyAlignment="1">
      <alignment horizontal="right" vertical="center"/>
    </xf>
    <xf numFmtId="172" fontId="8" fillId="0" borderId="0" xfId="1" applyNumberFormat="1" applyFont="1" applyFill="1" applyBorder="1" applyAlignment="1">
      <alignment horizontal="right" vertical="center"/>
    </xf>
    <xf numFmtId="0" fontId="41" fillId="0" borderId="0" xfId="0" applyFont="1">
      <alignment horizontal="left" vertical="center"/>
    </xf>
    <xf numFmtId="176" fontId="0" fillId="0" borderId="0" xfId="0" applyNumberFormat="1">
      <alignment horizontal="left" vertical="center"/>
    </xf>
    <xf numFmtId="170" fontId="3" fillId="0" borderId="0" xfId="0" applyNumberFormat="1" applyFont="1">
      <alignment horizontal="left" vertical="center"/>
    </xf>
    <xf numFmtId="1" fontId="0" fillId="0" borderId="0" xfId="0" applyNumberFormat="1">
      <alignment horizontal="left" vertical="center"/>
    </xf>
    <xf numFmtId="0" fontId="12" fillId="0" borderId="0" xfId="0" applyFont="1">
      <alignment horizontal="left" vertical="center"/>
    </xf>
    <xf numFmtId="0" fontId="32" fillId="0" borderId="0" xfId="0" applyFont="1" applyAlignment="1">
      <alignment vertical="center"/>
    </xf>
    <xf numFmtId="0" fontId="33" fillId="0" borderId="0" xfId="2" applyFill="1" applyBorder="1">
      <alignment horizontal="left" vertical="center"/>
    </xf>
    <xf numFmtId="0" fontId="44" fillId="36" borderId="14" xfId="0" applyFont="1" applyFill="1" applyBorder="1" applyAlignment="1">
      <alignment horizontal="left" vertical="center" wrapText="1"/>
    </xf>
    <xf numFmtId="0" fontId="44" fillId="36" borderId="14" xfId="0" applyFont="1" applyFill="1" applyBorder="1" applyAlignment="1">
      <alignment horizontal="center" vertical="center" wrapText="1"/>
    </xf>
    <xf numFmtId="0" fontId="47" fillId="0" borderId="0" xfId="0" applyFont="1">
      <alignment horizontal="left" vertical="center"/>
    </xf>
    <xf numFmtId="178" fontId="12" fillId="0" borderId="0" xfId="1" applyNumberFormat="1" applyFont="1" applyFill="1" applyBorder="1" applyAlignment="1">
      <alignment horizontal="right" vertical="center"/>
    </xf>
    <xf numFmtId="168" fontId="7" fillId="0" borderId="0" xfId="0" applyNumberFormat="1" applyFont="1" applyAlignment="1">
      <alignment vertical="center" wrapText="1"/>
    </xf>
    <xf numFmtId="0" fontId="32" fillId="0" borderId="0" xfId="0" applyFont="1">
      <alignment horizontal="left" vertical="center"/>
    </xf>
    <xf numFmtId="2" fontId="42" fillId="0" borderId="0" xfId="0" applyNumberFormat="1" applyFont="1" applyAlignment="1">
      <alignment horizontal="center" vertical="center"/>
    </xf>
    <xf numFmtId="0" fontId="0" fillId="0" borderId="0" xfId="0" applyProtection="1">
      <alignment horizontal="left" vertical="center"/>
      <protection locked="0"/>
    </xf>
    <xf numFmtId="10" fontId="42" fillId="0" borderId="0" xfId="0" applyNumberFormat="1" applyFont="1" applyAlignment="1">
      <alignment horizontal="center" vertical="center"/>
    </xf>
    <xf numFmtId="2" fontId="0" fillId="0" borderId="0" xfId="0" applyNumberFormat="1" applyAlignment="1">
      <alignment vertical="center"/>
    </xf>
    <xf numFmtId="2" fontId="0" fillId="0" borderId="0" xfId="0" applyNumberFormat="1" applyAlignment="1">
      <alignment horizontal="center" vertical="center"/>
    </xf>
    <xf numFmtId="0" fontId="33" fillId="0" borderId="0" xfId="2" applyFill="1">
      <alignment horizontal="left" vertical="center"/>
    </xf>
    <xf numFmtId="1" fontId="10" fillId="0" borderId="0" xfId="0" applyNumberFormat="1" applyFont="1">
      <alignment horizontal="left" vertical="center"/>
    </xf>
    <xf numFmtId="10" fontId="10" fillId="0" borderId="0" xfId="0" applyNumberFormat="1" applyFont="1">
      <alignment horizontal="left" vertical="center"/>
    </xf>
    <xf numFmtId="0" fontId="43" fillId="0" borderId="0" xfId="0" applyFont="1">
      <alignment horizontal="left" vertical="center"/>
    </xf>
    <xf numFmtId="178" fontId="0" fillId="0" borderId="0" xfId="0" applyNumberFormat="1">
      <alignment horizontal="left" vertical="center"/>
    </xf>
    <xf numFmtId="0" fontId="0" fillId="38" borderId="0" xfId="0" applyFill="1">
      <alignment horizontal="left" vertical="center"/>
    </xf>
    <xf numFmtId="171" fontId="0" fillId="0" borderId="0" xfId="0" applyNumberFormat="1" applyAlignment="1">
      <alignment vertical="center"/>
    </xf>
    <xf numFmtId="49" fontId="46" fillId="37" borderId="0" xfId="0" applyNumberFormat="1" applyFont="1" applyFill="1" applyAlignment="1">
      <alignment horizontal="left" vertical="center" wrapText="1"/>
    </xf>
    <xf numFmtId="0" fontId="46" fillId="37" borderId="0" xfId="0" applyFont="1" applyFill="1" applyAlignment="1">
      <alignment horizontal="left" vertical="center" wrapText="1"/>
    </xf>
    <xf numFmtId="176" fontId="47" fillId="37" borderId="17" xfId="1" applyNumberFormat="1" applyFont="1" applyFill="1" applyBorder="1" applyAlignment="1">
      <alignment horizontal="right" vertical="center" wrapText="1"/>
    </xf>
    <xf numFmtId="3" fontId="46" fillId="37" borderId="17" xfId="0" applyNumberFormat="1" applyFont="1" applyFill="1" applyBorder="1" applyAlignment="1">
      <alignment horizontal="right" vertical="center" wrapText="1"/>
    </xf>
    <xf numFmtId="176" fontId="46" fillId="37" borderId="0" xfId="0" applyNumberFormat="1" applyFont="1" applyFill="1" applyAlignment="1">
      <alignment horizontal="right" vertical="center" wrapText="1"/>
    </xf>
    <xf numFmtId="176" fontId="46" fillId="37" borderId="15" xfId="0" applyNumberFormat="1" applyFont="1" applyFill="1" applyBorder="1" applyAlignment="1">
      <alignment horizontal="right" vertical="center" wrapText="1"/>
    </xf>
    <xf numFmtId="17" fontId="31" fillId="0" borderId="0" xfId="0" applyNumberFormat="1" applyFont="1" applyAlignment="1">
      <alignment horizontal="left" vertical="center" wrapText="1"/>
    </xf>
    <xf numFmtId="3" fontId="31" fillId="0" borderId="0" xfId="0" applyNumberFormat="1" applyFont="1" applyAlignment="1">
      <alignment horizontal="right" vertical="center" wrapText="1"/>
    </xf>
    <xf numFmtId="3" fontId="31" fillId="0" borderId="16" xfId="0" applyNumberFormat="1" applyFont="1" applyBorder="1" applyAlignment="1">
      <alignment horizontal="right" vertical="center" wrapText="1"/>
    </xf>
    <xf numFmtId="3" fontId="31" fillId="0" borderId="17" xfId="0" applyNumberFormat="1" applyFont="1" applyBorder="1" applyAlignment="1">
      <alignment horizontal="right" vertical="center" wrapText="1"/>
    </xf>
    <xf numFmtId="176" fontId="46" fillId="37" borderId="16" xfId="0" applyNumberFormat="1" applyFont="1" applyFill="1" applyBorder="1" applyAlignment="1">
      <alignment horizontal="right" vertical="center" wrapText="1"/>
    </xf>
    <xf numFmtId="176" fontId="46" fillId="37" borderId="17" xfId="0" applyNumberFormat="1" applyFont="1" applyFill="1" applyBorder="1" applyAlignment="1">
      <alignment horizontal="right" vertical="center" wrapText="1"/>
    </xf>
    <xf numFmtId="3" fontId="31" fillId="0" borderId="15" xfId="0" applyNumberFormat="1" applyFont="1" applyBorder="1" applyAlignment="1">
      <alignment horizontal="right" vertical="center" wrapText="1"/>
    </xf>
    <xf numFmtId="17" fontId="31" fillId="0" borderId="18" xfId="0" applyNumberFormat="1" applyFont="1" applyBorder="1" applyAlignment="1">
      <alignment horizontal="left" vertical="center" wrapText="1"/>
    </xf>
    <xf numFmtId="3" fontId="31" fillId="0" borderId="19" xfId="0" applyNumberFormat="1" applyFont="1" applyBorder="1" applyAlignment="1">
      <alignment horizontal="right" vertical="center" wrapText="1"/>
    </xf>
    <xf numFmtId="3" fontId="46" fillId="38" borderId="19" xfId="0" applyNumberFormat="1" applyFont="1" applyFill="1" applyBorder="1" applyAlignment="1">
      <alignment horizontal="right" vertical="center" wrapText="1"/>
    </xf>
    <xf numFmtId="0" fontId="44" fillId="36" borderId="0" xfId="0" applyFont="1" applyFill="1" applyAlignment="1">
      <alignment horizontal="center" vertical="center" wrapText="1"/>
    </xf>
    <xf numFmtId="0" fontId="44" fillId="36" borderId="20" xfId="0" applyFont="1" applyFill="1" applyBorder="1" applyAlignment="1">
      <alignment horizontal="center" vertical="center" wrapText="1"/>
    </xf>
    <xf numFmtId="176" fontId="46" fillId="37" borderId="21" xfId="0" applyNumberFormat="1" applyFont="1" applyFill="1" applyBorder="1" applyAlignment="1">
      <alignment horizontal="right" vertical="center" wrapText="1"/>
    </xf>
    <xf numFmtId="172" fontId="8" fillId="0" borderId="0" xfId="1" applyNumberFormat="1" applyFont="1" applyAlignment="1">
      <alignment horizontal="right" vertical="center"/>
    </xf>
    <xf numFmtId="167" fontId="8" fillId="0" borderId="0" xfId="1" applyNumberFormat="1" applyFont="1" applyAlignment="1">
      <alignment horizontal="right" vertical="center"/>
    </xf>
    <xf numFmtId="179" fontId="8" fillId="0" borderId="0" xfId="1" applyNumberFormat="1" applyFont="1" applyFill="1" applyBorder="1" applyAlignment="1">
      <alignment horizontal="right" vertical="center"/>
    </xf>
    <xf numFmtId="179" fontId="8" fillId="0" borderId="0" xfId="1" applyNumberFormat="1" applyFont="1" applyAlignment="1">
      <alignment horizontal="right" vertical="center"/>
    </xf>
    <xf numFmtId="170" fontId="38" fillId="0" borderId="0" xfId="1" applyNumberFormat="1" applyFont="1" applyFill="1" applyAlignment="1">
      <alignment horizontal="right" vertical="center"/>
    </xf>
    <xf numFmtId="3" fontId="12" fillId="0" borderId="10" xfId="1" applyFont="1" applyBorder="1" applyAlignment="1">
      <alignment horizontal="right" vertical="center"/>
    </xf>
    <xf numFmtId="0" fontId="39" fillId="0" borderId="0" xfId="4" applyFont="1" applyFill="1">
      <alignment horizontal="left" vertical="center"/>
    </xf>
    <xf numFmtId="1" fontId="12" fillId="3" borderId="0" xfId="50" applyNumberFormat="1" applyAlignment="1">
      <alignment horizontal="right" vertical="center"/>
    </xf>
    <xf numFmtId="0" fontId="0" fillId="0" borderId="15" xfId="0" applyBorder="1">
      <alignment horizontal="left" vertical="center"/>
    </xf>
    <xf numFmtId="170" fontId="14" fillId="0" borderId="0" xfId="0" applyNumberFormat="1" applyFont="1">
      <alignment horizontal="left" vertical="center"/>
    </xf>
    <xf numFmtId="0" fontId="10" fillId="0" borderId="0" xfId="0" applyFont="1" applyAlignment="1">
      <alignment vertical="center"/>
    </xf>
    <xf numFmtId="167" fontId="8" fillId="0" borderId="0" xfId="1" applyNumberFormat="1" applyFont="1" applyFill="1" applyAlignment="1">
      <alignment horizontal="right" vertical="center"/>
    </xf>
    <xf numFmtId="172" fontId="8" fillId="0" borderId="0" xfId="1" applyNumberFormat="1" applyFont="1" applyFill="1" applyAlignment="1">
      <alignment horizontal="right" vertical="center"/>
    </xf>
    <xf numFmtId="171" fontId="3" fillId="0" borderId="0" xfId="0" applyNumberFormat="1" applyFont="1">
      <alignment horizontal="left" vertical="center"/>
    </xf>
    <xf numFmtId="3" fontId="12" fillId="0" borderId="10" xfId="1" applyFont="1" applyBorder="1" applyAlignment="1">
      <alignment horizontal="left" vertical="center"/>
    </xf>
    <xf numFmtId="180" fontId="3" fillId="0" borderId="0" xfId="0" applyNumberFormat="1" applyFont="1">
      <alignment horizontal="left" vertical="center"/>
    </xf>
    <xf numFmtId="4" fontId="3" fillId="0" borderId="0" xfId="0" applyNumberFormat="1" applyFont="1">
      <alignment horizontal="left" vertical="center"/>
    </xf>
    <xf numFmtId="181" fontId="3" fillId="0" borderId="0" xfId="0" applyNumberFormat="1" applyFont="1">
      <alignment horizontal="left" vertical="center"/>
    </xf>
    <xf numFmtId="182" fontId="0" fillId="0" borderId="0" xfId="0" applyNumberFormat="1">
      <alignment horizontal="left" vertical="center"/>
    </xf>
    <xf numFmtId="183" fontId="3" fillId="0" borderId="0" xfId="0" applyNumberFormat="1" applyFont="1">
      <alignment horizontal="left" vertical="center"/>
    </xf>
    <xf numFmtId="3" fontId="46" fillId="0" borderId="0" xfId="0" applyNumberFormat="1" applyFont="1" applyAlignment="1">
      <alignment horizontal="right" vertical="center" wrapText="1"/>
    </xf>
    <xf numFmtId="176" fontId="46" fillId="0" borderId="0" xfId="0" applyNumberFormat="1" applyFont="1" applyAlignment="1">
      <alignment horizontal="right" vertical="center" wrapText="1"/>
    </xf>
    <xf numFmtId="184" fontId="0" fillId="0" borderId="0" xfId="0" applyNumberFormat="1">
      <alignment horizontal="left" vertical="center"/>
    </xf>
    <xf numFmtId="171" fontId="0" fillId="0" borderId="0" xfId="1" applyNumberFormat="1" applyFont="1" applyBorder="1" applyAlignment="1">
      <alignment horizontal="right" vertical="center"/>
    </xf>
    <xf numFmtId="2" fontId="0" fillId="0" borderId="0" xfId="1" applyNumberFormat="1" applyFont="1" applyFill="1" applyBorder="1" applyAlignment="1">
      <alignment horizontal="right" vertical="center"/>
    </xf>
    <xf numFmtId="2" fontId="0" fillId="0" borderId="0" xfId="0" applyNumberFormat="1">
      <alignment horizontal="left" vertical="center"/>
    </xf>
    <xf numFmtId="171" fontId="0" fillId="38" borderId="0" xfId="0" applyNumberFormat="1" applyFill="1">
      <alignment horizontal="left" vertical="center"/>
    </xf>
    <xf numFmtId="0" fontId="0" fillId="37" borderId="0" xfId="0" applyFill="1">
      <alignment horizontal="left" vertical="center"/>
    </xf>
    <xf numFmtId="0" fontId="45" fillId="3" borderId="0" xfId="0" applyFont="1" applyFill="1" applyAlignment="1">
      <alignment vertical="center" wrapText="1"/>
    </xf>
    <xf numFmtId="0" fontId="0" fillId="0" borderId="0" xfId="0" applyAlignment="1" applyProtection="1">
      <alignment horizontal="left" vertical="center" wrapText="1"/>
      <protection locked="0"/>
    </xf>
    <xf numFmtId="0" fontId="0" fillId="0" borderId="0" xfId="0" applyAlignment="1" applyProtection="1">
      <alignment horizontal="center" vertical="center" wrapText="1"/>
      <protection locked="0"/>
    </xf>
    <xf numFmtId="0" fontId="34" fillId="38" borderId="0" xfId="4" applyFill="1">
      <alignment horizontal="left" vertical="center"/>
    </xf>
    <xf numFmtId="0" fontId="3" fillId="38" borderId="0" xfId="0" applyFont="1" applyFill="1">
      <alignment horizontal="left" vertical="center"/>
    </xf>
    <xf numFmtId="0" fontId="12" fillId="38" borderId="0" xfId="0" applyFont="1" applyFill="1">
      <alignment horizontal="left" vertical="center"/>
    </xf>
    <xf numFmtId="0" fontId="8" fillId="38" borderId="0" xfId="0" applyFont="1" applyFill="1">
      <alignment horizontal="left" vertical="center"/>
    </xf>
    <xf numFmtId="172" fontId="8" fillId="38" borderId="0" xfId="1" applyNumberFormat="1" applyFont="1" applyFill="1" applyAlignment="1">
      <alignment horizontal="right" vertical="center"/>
    </xf>
    <xf numFmtId="0" fontId="7" fillId="38" borderId="0" xfId="0" applyFont="1" applyFill="1" applyAlignment="1">
      <alignment vertical="center" wrapText="1"/>
    </xf>
    <xf numFmtId="167" fontId="8" fillId="38" borderId="0" xfId="1" applyNumberFormat="1" applyFont="1" applyFill="1" applyAlignment="1">
      <alignment horizontal="right" vertical="center"/>
    </xf>
    <xf numFmtId="168" fontId="7" fillId="38" borderId="0" xfId="0" applyNumberFormat="1" applyFont="1" applyFill="1" applyAlignment="1">
      <alignment vertical="center" wrapText="1"/>
    </xf>
    <xf numFmtId="0" fontId="50" fillId="0" borderId="0" xfId="0" applyFont="1">
      <alignment horizontal="left" vertical="center"/>
    </xf>
    <xf numFmtId="0" fontId="49" fillId="0" borderId="0" xfId="0" applyFont="1">
      <alignment horizontal="left" vertical="center"/>
    </xf>
    <xf numFmtId="0" fontId="52" fillId="0" borderId="0" xfId="0" applyFont="1" applyAlignment="1"/>
    <xf numFmtId="9" fontId="0" fillId="0" borderId="0" xfId="52" applyFont="1" applyAlignment="1">
      <alignment horizontal="right" vertical="center"/>
    </xf>
    <xf numFmtId="1" fontId="15" fillId="0" borderId="0" xfId="0" applyNumberFormat="1" applyFont="1">
      <alignment horizontal="left" vertical="center"/>
    </xf>
    <xf numFmtId="0" fontId="6" fillId="0" borderId="0" xfId="0" applyFont="1">
      <alignment horizontal="left" vertical="center"/>
    </xf>
    <xf numFmtId="0" fontId="4" fillId="0" borderId="0" xfId="0" applyFont="1">
      <alignment horizontal="left" vertical="center"/>
    </xf>
    <xf numFmtId="175" fontId="0" fillId="0" borderId="0" xfId="1" applyNumberFormat="1" applyFont="1" applyBorder="1" applyAlignment="1">
      <alignment horizontal="right" vertical="center"/>
    </xf>
    <xf numFmtId="2" fontId="3" fillId="0" borderId="0" xfId="0" applyNumberFormat="1" applyFont="1">
      <alignment horizontal="left" vertical="center"/>
    </xf>
    <xf numFmtId="169" fontId="0" fillId="0" borderId="0" xfId="52" applyNumberFormat="1" applyFont="1" applyAlignment="1">
      <alignment horizontal="right" vertical="center"/>
    </xf>
    <xf numFmtId="185" fontId="0" fillId="0" borderId="0" xfId="0" applyNumberFormat="1">
      <alignment horizontal="left" vertical="center"/>
    </xf>
    <xf numFmtId="3" fontId="12" fillId="0" borderId="0" xfId="1" applyFont="1" applyFill="1" applyBorder="1" applyAlignment="1">
      <alignment horizontal="right" vertical="center"/>
    </xf>
    <xf numFmtId="3" fontId="38" fillId="37" borderId="0" xfId="1" applyFont="1" applyFill="1" applyBorder="1" applyAlignment="1">
      <alignment horizontal="left" vertical="center"/>
    </xf>
    <xf numFmtId="0" fontId="15" fillId="0" borderId="22" xfId="0" applyFont="1" applyBorder="1">
      <alignment horizontal="left" vertical="center"/>
    </xf>
    <xf numFmtId="3" fontId="0" fillId="39" borderId="0" xfId="1" applyFont="1" applyFill="1" applyAlignment="1">
      <alignment horizontal="right" vertical="center"/>
    </xf>
    <xf numFmtId="1" fontId="0" fillId="0" borderId="0" xfId="1" applyNumberFormat="1" applyFont="1" applyAlignment="1">
      <alignment horizontal="right" vertical="center"/>
    </xf>
    <xf numFmtId="170" fontId="0" fillId="38" borderId="0" xfId="1" applyNumberFormat="1" applyFont="1" applyFill="1" applyAlignment="1">
      <alignment horizontal="right" vertical="center"/>
    </xf>
    <xf numFmtId="170" fontId="0" fillId="38" borderId="0" xfId="1" applyNumberFormat="1" applyFont="1" applyFill="1" applyBorder="1" applyAlignment="1">
      <alignment horizontal="right" vertical="center"/>
    </xf>
    <xf numFmtId="170" fontId="38" fillId="38" borderId="0" xfId="1" applyNumberFormat="1" applyFont="1" applyFill="1" applyAlignment="1">
      <alignment horizontal="right" vertical="center"/>
    </xf>
    <xf numFmtId="170" fontId="0" fillId="37" borderId="0" xfId="1" applyNumberFormat="1" applyFont="1" applyFill="1" applyAlignment="1">
      <alignment horizontal="right" vertical="center"/>
    </xf>
    <xf numFmtId="170" fontId="38" fillId="37" borderId="0" xfId="1" applyNumberFormat="1" applyFont="1" applyFill="1" applyAlignment="1">
      <alignment horizontal="right" vertical="center"/>
    </xf>
    <xf numFmtId="170" fontId="0" fillId="37" borderId="11" xfId="1" applyNumberFormat="1" applyFont="1" applyFill="1" applyBorder="1" applyAlignment="1">
      <alignment horizontal="right" vertical="center"/>
    </xf>
    <xf numFmtId="1" fontId="0" fillId="0" borderId="0" xfId="1" applyNumberFormat="1" applyFont="1" applyBorder="1" applyAlignment="1">
      <alignment horizontal="right" vertical="center"/>
    </xf>
    <xf numFmtId="1" fontId="0" fillId="37" borderId="0" xfId="1" applyNumberFormat="1" applyFont="1" applyFill="1" applyAlignment="1">
      <alignment horizontal="right" vertical="center"/>
    </xf>
    <xf numFmtId="1" fontId="0" fillId="38" borderId="0" xfId="1" applyNumberFormat="1" applyFont="1" applyFill="1" applyAlignment="1">
      <alignment horizontal="right" vertical="center"/>
    </xf>
    <xf numFmtId="2" fontId="0" fillId="38" borderId="0" xfId="0" applyNumberFormat="1" applyFill="1" applyAlignment="1">
      <alignment horizontal="center" vertical="center"/>
    </xf>
    <xf numFmtId="0" fontId="10" fillId="38" borderId="0" xfId="0" applyFont="1" applyFill="1">
      <alignment horizontal="left" vertical="center"/>
    </xf>
    <xf numFmtId="3" fontId="0" fillId="37" borderId="0" xfId="1" applyFont="1" applyFill="1" applyBorder="1" applyAlignment="1">
      <alignment horizontal="left" vertical="center"/>
    </xf>
    <xf numFmtId="0" fontId="41" fillId="38" borderId="0" xfId="0" applyFont="1" applyFill="1">
      <alignment horizontal="left" vertical="center"/>
    </xf>
    <xf numFmtId="0" fontId="33" fillId="38" borderId="0" xfId="2" applyFill="1">
      <alignment horizontal="left" vertical="center"/>
    </xf>
    <xf numFmtId="1" fontId="0" fillId="38" borderId="0" xfId="0" applyNumberFormat="1" applyFill="1" applyAlignment="1">
      <alignment vertical="center"/>
    </xf>
    <xf numFmtId="1" fontId="0" fillId="37" borderId="0" xfId="0" applyNumberFormat="1" applyFill="1" applyAlignment="1">
      <alignment horizontal="right" vertical="center"/>
    </xf>
    <xf numFmtId="1" fontId="0" fillId="38" borderId="0" xfId="0" applyNumberFormat="1" applyFill="1" applyAlignment="1">
      <alignment horizontal="right" vertical="center"/>
    </xf>
    <xf numFmtId="170" fontId="38" fillId="37" borderId="0" xfId="1" applyNumberFormat="1" applyFont="1" applyFill="1" applyBorder="1" applyAlignment="1">
      <alignment horizontal="right" vertical="center"/>
    </xf>
    <xf numFmtId="3" fontId="15" fillId="0" borderId="22" xfId="1" applyFont="1" applyBorder="1" applyAlignment="1">
      <alignment horizontal="right" vertical="center"/>
    </xf>
    <xf numFmtId="3" fontId="15" fillId="0" borderId="23" xfId="1" applyFont="1" applyBorder="1" applyAlignment="1">
      <alignment horizontal="right" vertical="center"/>
    </xf>
    <xf numFmtId="186" fontId="0" fillId="0" borderId="0" xfId="0" applyNumberFormat="1" applyAlignment="1">
      <alignment horizontal="right" vertical="center"/>
    </xf>
    <xf numFmtId="170" fontId="0" fillId="0" borderId="0" xfId="0" applyNumberFormat="1">
      <alignment horizontal="left" vertical="center"/>
    </xf>
    <xf numFmtId="0" fontId="11" fillId="0" borderId="2"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7" fontId="0" fillId="0" borderId="0" xfId="0" applyNumberFormat="1">
      <alignment horizontal="left" vertical="center"/>
    </xf>
    <xf numFmtId="0" fontId="0" fillId="0" borderId="0" xfId="52" applyNumberFormat="1" applyFont="1" applyAlignment="1">
      <alignment horizontal="left" vertical="center"/>
    </xf>
    <xf numFmtId="169" fontId="0" fillId="0" borderId="0" xfId="52" applyNumberFormat="1" applyFont="1" applyAlignment="1">
      <alignment horizontal="left" vertical="center"/>
    </xf>
    <xf numFmtId="2" fontId="0" fillId="0" borderId="0" xfId="1" applyNumberFormat="1" applyFont="1" applyAlignment="1">
      <alignment horizontal="right" vertical="center"/>
    </xf>
    <xf numFmtId="0" fontId="31" fillId="3" borderId="0" xfId="0" applyFont="1" applyFill="1" applyAlignment="1">
      <alignment horizontal="right" vertical="center" wrapText="1"/>
    </xf>
    <xf numFmtId="0" fontId="0" fillId="0" borderId="0" xfId="0" applyAlignment="1">
      <alignment horizontal="center" vertical="center"/>
    </xf>
    <xf numFmtId="3" fontId="15" fillId="3" borderId="0" xfId="1" applyFont="1" applyFill="1" applyAlignment="1">
      <alignment horizontal="right" vertical="center"/>
    </xf>
    <xf numFmtId="0" fontId="46" fillId="37" borderId="25" xfId="0" applyFont="1" applyFill="1" applyBorder="1" applyAlignment="1">
      <alignment horizontal="left" vertical="center" wrapText="1"/>
    </xf>
    <xf numFmtId="176" fontId="46" fillId="37" borderId="26" xfId="0" applyNumberFormat="1" applyFont="1" applyFill="1" applyBorder="1" applyAlignment="1">
      <alignment horizontal="right" vertical="center" wrapText="1"/>
    </xf>
    <xf numFmtId="176" fontId="46" fillId="37" borderId="25" xfId="0" applyNumberFormat="1" applyFont="1" applyFill="1" applyBorder="1" applyAlignment="1">
      <alignment horizontal="right" vertical="center" wrapText="1"/>
    </xf>
    <xf numFmtId="176" fontId="46" fillId="37" borderId="27" xfId="0" applyNumberFormat="1" applyFont="1" applyFill="1" applyBorder="1" applyAlignment="1">
      <alignment horizontal="right" vertical="center" wrapText="1"/>
    </xf>
    <xf numFmtId="0" fontId="45" fillId="3" borderId="0" xfId="50" applyFont="1">
      <alignment horizontal="left" vertical="center"/>
    </xf>
    <xf numFmtId="1" fontId="0" fillId="0" borderId="0" xfId="0" applyNumberFormat="1" applyAlignment="1">
      <alignment horizontal="right" vertical="center"/>
    </xf>
    <xf numFmtId="0" fontId="0" fillId="0" borderId="28" xfId="0" applyBorder="1">
      <alignment horizontal="left" vertical="center"/>
    </xf>
    <xf numFmtId="3" fontId="0" fillId="0" borderId="28" xfId="1" applyFont="1" applyBorder="1" applyAlignment="1">
      <alignment horizontal="right" vertical="center"/>
    </xf>
    <xf numFmtId="0" fontId="0" fillId="0" borderId="10" xfId="0" applyBorder="1" applyAlignment="1">
      <alignment vertical="center"/>
    </xf>
    <xf numFmtId="1" fontId="0" fillId="0" borderId="10" xfId="1" applyNumberFormat="1" applyFont="1" applyBorder="1" applyAlignment="1">
      <alignment vertical="center"/>
    </xf>
    <xf numFmtId="0" fontId="45" fillId="3" borderId="10" xfId="50" applyFont="1" applyBorder="1">
      <alignment horizontal="left" vertical="center"/>
    </xf>
    <xf numFmtId="3" fontId="12" fillId="3" borderId="10" xfId="1" applyFont="1" applyFill="1" applyBorder="1" applyAlignment="1">
      <alignment horizontal="right" vertical="center"/>
    </xf>
    <xf numFmtId="3" fontId="37" fillId="0" borderId="0" xfId="1" applyAlignment="1">
      <alignment horizontal="right" vertical="center"/>
    </xf>
    <xf numFmtId="170" fontId="37" fillId="0" borderId="0" xfId="1" applyNumberFormat="1" applyAlignment="1">
      <alignment horizontal="right" vertical="center"/>
    </xf>
    <xf numFmtId="0" fontId="0" fillId="0" borderId="24" xfId="0" applyBorder="1">
      <alignment horizontal="left" vertical="center"/>
    </xf>
    <xf numFmtId="3" fontId="37" fillId="0" borderId="24" xfId="1" applyBorder="1" applyAlignment="1">
      <alignment horizontal="right" vertical="center"/>
    </xf>
    <xf numFmtId="170" fontId="37" fillId="0" borderId="24" xfId="1" applyNumberFormat="1" applyBorder="1" applyAlignment="1">
      <alignment horizontal="right" vertical="center"/>
    </xf>
    <xf numFmtId="0" fontId="38" fillId="38" borderId="0" xfId="0" applyFont="1" applyFill="1">
      <alignment horizontal="left" vertical="center"/>
    </xf>
  </cellXfs>
  <cellStyles count="53">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6" builtinId="27" hidden="1"/>
    <cellStyle name="Calculation" xfId="19" builtinId="22" hidden="1"/>
    <cellStyle name="Check Cell" xfId="21" builtinId="23" hidden="1"/>
    <cellStyle name="Comma" xfId="1" builtinId="3" customBuiltin="1"/>
    <cellStyle name="Comma [0]" xfId="3" builtinId="6" hidden="1" customBuiltin="1"/>
    <cellStyle name="Currency" xfId="10" builtinId="4" hidden="1"/>
    <cellStyle name="Currency [0]" xfId="11" builtinId="7" hidden="1"/>
    <cellStyle name="Explanatory Text" xfId="24" builtinId="53" hidden="1"/>
    <cellStyle name="FER - Subheading" xfId="51" xr:uid="{D0C18521-E65E-4D8B-AB26-9C3D43B88FE2}"/>
    <cellStyle name="Followed Hyperlink" xfId="9" builtinId="9" hidden="1"/>
    <cellStyle name="Good" xfId="15" builtinId="26" hidden="1"/>
    <cellStyle name="Heading 1" xfId="4" builtinId="16" customBuiltin="1"/>
    <cellStyle name="Heading 2" xfId="5" builtinId="17" customBuiltin="1"/>
    <cellStyle name="Heading 3" xfId="6" builtinId="18" hidden="1" customBuiltin="1"/>
    <cellStyle name="Heading 4" xfId="14" builtinId="19" hidden="1"/>
    <cellStyle name="Hyperlink" xfId="2" builtinId="8" customBuiltin="1"/>
    <cellStyle name="Input" xfId="18" builtinId="20" hidden="1"/>
    <cellStyle name="Linked Cell" xfId="20" builtinId="24" hidden="1"/>
    <cellStyle name="Neutral" xfId="17" builtinId="28" hidden="1"/>
    <cellStyle name="Normal" xfId="0" builtinId="0" customBuiltin="1"/>
    <cellStyle name="Note" xfId="23" builtinId="10" hidden="1"/>
    <cellStyle name="Occassional paper - Subheading" xfId="49" xr:uid="{37E727C9-4C4C-42F3-8A90-7733CFC03A59}"/>
    <cellStyle name="Output" xfId="8" builtinId="21" hidden="1" customBuiltin="1"/>
    <cellStyle name="Per cent" xfId="12" builtinId="5" hidden="1"/>
    <cellStyle name="Per cent" xfId="52" xr:uid="{76968468-EC40-4F15-AC11-F7E197738370}"/>
    <cellStyle name="SEFF - Subheading" xfId="50" xr:uid="{5DC46259-97C2-4B31-AD98-CA6C066AEAD8}"/>
    <cellStyle name="Title" xfId="13" builtinId="15" hidden="1"/>
    <cellStyle name="Total" xfId="7" builtinId="25" hidden="1" customBuiltin="1"/>
    <cellStyle name="Warning Text" xfId="22" builtinId="11" hidden="1"/>
  </cellStyles>
  <dxfs count="87">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rgb="FF000000"/>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alignment horizontal="righ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1"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numFmt numFmtId="170" formatCode="#,##0.0"/>
      <alignment vertical="center" textRotation="0" indent="0" justifyLastLine="0" shrinkToFit="0" readingOrder="0"/>
    </dxf>
    <dxf>
      <numFmt numFmtId="170" formatCode="#,##0.0"/>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horizontal="right" vertical="center" textRotation="0" wrapText="0" indent="0" justifyLastLine="0" shrinkToFit="0" readingOrder="0"/>
    </dxf>
    <dxf>
      <numFmt numFmtId="1" formatCode="0"/>
      <alignment vertical="center" textRotation="0" wrapText="0" indent="0" justifyLastLine="0" shrinkToFit="0" readingOrder="0"/>
    </dxf>
    <dxf>
      <numFmt numFmtId="1" formatCode="0"/>
      <alignment vertical="center" textRotation="0" wrapText="0" indent="0" justifyLastLine="0" shrinkToFit="0" readingOrder="0"/>
    </dxf>
    <dxf>
      <numFmt numFmtId="1" formatCode="0"/>
      <alignment vertical="center" textRotation="0" wrapText="0" indent="0" justifyLastLine="0" shrinkToFit="0" readingOrder="0"/>
    </dxf>
    <dxf>
      <numFmt numFmtId="1" formatCode="0"/>
      <alignment vertical="center" textRotation="0" wrapText="0" indent="0" justifyLastLine="0" shrinkToFit="0" readingOrder="0"/>
    </dxf>
    <dxf>
      <numFmt numFmtId="1" formatCode="0"/>
      <alignment vertical="center" textRotation="0" wrapText="0" indent="0" justifyLastLine="0" shrinkToFit="0" readingOrder="0"/>
    </dxf>
    <dxf>
      <numFmt numFmtId="1" formatCode="0"/>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numFmt numFmtId="1" formatCode="0"/>
      <alignment vertical="center" textRotation="0" wrapText="0" indent="0" justifyLastLine="0" shrinkToFit="0" readingOrder="0"/>
    </dxf>
    <dxf>
      <numFmt numFmtId="1" formatCode="0"/>
      <alignment vertical="center" textRotation="0" wrapText="0" indent="0" justifyLastLine="0" shrinkToFit="0" readingOrder="0"/>
    </dxf>
    <dxf>
      <numFmt numFmtId="1" formatCode="0"/>
      <alignment vertical="center" textRotation="0" wrapText="0" indent="0" justifyLastLine="0" shrinkToFit="0" readingOrder="0"/>
    </dxf>
    <dxf>
      <numFmt numFmtId="1" formatCode="0"/>
      <alignment vertical="center" textRotation="0" wrapText="0" indent="0" justifyLastLine="0" shrinkToFit="0" readingOrder="0"/>
    </dxf>
    <dxf>
      <numFmt numFmtId="1" formatCode="0"/>
      <alignment vertical="center" textRotation="0" wrapText="0" indent="0" justifyLastLine="0" shrinkToFit="0" readingOrder="0"/>
    </dxf>
    <dxf>
      <numFmt numFmtId="1" formatCode="0"/>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indent="0" justifyLastLine="0" shrinkToFit="0" readingOrder="0"/>
    </dxf>
    <dxf>
      <border outline="0">
        <bottom style="medium">
          <color theme="6" tint="-0.249977111117893"/>
        </bottom>
      </border>
    </dxf>
    <dxf>
      <font>
        <b/>
        <i val="0"/>
        <strike val="0"/>
        <condense val="0"/>
        <extend val="0"/>
        <outline val="0"/>
        <shadow val="0"/>
        <u val="none"/>
        <vertAlign val="baseline"/>
        <sz val="12"/>
        <color rgb="FFFFFFFF"/>
        <name val="Helvetica"/>
        <scheme val="none"/>
      </font>
      <fill>
        <patternFill patternType="solid">
          <fgColor indexed="64"/>
          <bgColor rgb="FF397E77"/>
        </patternFill>
      </fill>
      <alignment horizontal="center" vertical="center" textRotation="0" wrapText="1" indent="0" justifyLastLine="0" shrinkToFit="0" readingOrder="0"/>
    </dxf>
    <dxf>
      <font>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ont>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ont>
        <b val="0"/>
        <strike val="0"/>
        <outline val="0"/>
        <shadow val="0"/>
        <u val="none"/>
        <vertAlign val="baseline"/>
        <sz val="12"/>
        <name val="Helvetica"/>
      </font>
      <numFmt numFmtId="2" formatCode="0.00"/>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general" vertical="center" textRotation="0" wrapText="0" indent="0" justifyLastLine="0" shrinkToFit="0" readingOrder="0"/>
    </dxf>
    <dxf>
      <fill>
        <patternFill>
          <bgColor rgb="FFEDF7F6"/>
        </patternFill>
      </fill>
    </dxf>
    <dxf>
      <font>
        <b/>
        <i val="0"/>
        <strike val="0"/>
        <color theme="0"/>
      </font>
      <fill>
        <patternFill>
          <bgColor rgb="FF397E77"/>
        </patternFill>
      </fill>
      <border>
        <left/>
        <right/>
        <vertical style="medium">
          <color theme="0"/>
        </vertical>
      </border>
    </dxf>
    <dxf>
      <border>
        <left/>
        <right/>
        <top/>
        <bottom style="thin">
          <color rgb="FF397E77"/>
        </bottom>
        <vertical style="thin">
          <color theme="0" tint="-0.24994659260841701"/>
        </vertical>
        <horizontal/>
      </border>
    </dxf>
    <dxf>
      <fill>
        <patternFill>
          <bgColor rgb="FFF7F2FB"/>
        </patternFill>
      </fill>
    </dxf>
    <dxf>
      <font>
        <b/>
        <i val="0"/>
        <strike val="0"/>
        <color theme="0"/>
      </font>
      <fill>
        <patternFill>
          <bgColor rgb="FF8B63A6"/>
        </patternFill>
      </fill>
      <border>
        <left/>
        <right/>
        <vertical style="medium">
          <color theme="0"/>
        </vertical>
      </border>
    </dxf>
    <dxf>
      <border>
        <left/>
        <right/>
        <top/>
        <bottom style="thin">
          <color rgb="FF8B63A6"/>
        </bottom>
        <vertical style="thin">
          <color theme="0" tint="-0.24994659260841701"/>
        </vertical>
        <horizontal/>
      </border>
    </dxf>
    <dxf>
      <fill>
        <patternFill>
          <bgColor rgb="FFEEF5FA"/>
        </patternFill>
      </fill>
    </dxf>
    <dxf>
      <font>
        <b/>
        <i val="0"/>
        <strike val="0"/>
        <color rgb="FFFFFFFF"/>
      </font>
      <fill>
        <patternFill>
          <bgColor rgb="FF42799A"/>
        </patternFill>
      </fill>
      <border>
        <left/>
        <right/>
        <vertical style="medium">
          <color theme="0"/>
        </vertical>
      </border>
    </dxf>
    <dxf>
      <border>
        <left/>
        <right/>
        <top/>
        <bottom style="thin">
          <color theme="7" tint="-0.24994659260841701"/>
        </bottom>
        <vertical style="thin">
          <color theme="0" tint="-0.24994659260841701"/>
        </vertical>
        <horizontal/>
      </border>
    </dxf>
  </dxfs>
  <tableStyles count="4" defaultTableStyle="TableStyleMedium2" defaultPivotStyle="PivotStyleLight16">
    <tableStyle name="SFC - FER (blue - blue) no horiz borders" pivot="0" count="3" xr9:uid="{B1E257AB-1A40-4908-939D-9168A15ECBDD}">
      <tableStyleElement type="wholeTable" dxfId="86"/>
      <tableStyleElement type="headerRow" dxfId="85"/>
      <tableStyleElement type="secondRowStripe" dxfId="84"/>
    </tableStyle>
    <tableStyle name="SFC - Occasional paper (purple - purple) no horiz borders" pivot="0" count="3" xr9:uid="{C80EF4EA-48C4-4F3E-B8A1-B2999417CED6}">
      <tableStyleElement type="wholeTable" dxfId="83"/>
      <tableStyleElement type="headerRow" dxfId="82"/>
      <tableStyleElement type="secondRowStripe" dxfId="81"/>
    </tableStyle>
    <tableStyle name="SFC - SEFF (teal - teal) no horiz borders" pivot="0" count="3" xr9:uid="{E62E5E58-7CF0-41F1-83EC-F0D21D7BD2BD}">
      <tableStyleElement type="wholeTable" dxfId="80"/>
      <tableStyleElement type="headerRow" dxfId="79"/>
      <tableStyleElement type="secondRowStripe" dxfId="78"/>
    </tableStyle>
    <tableStyle name="Invisible" pivot="0" table="0" count="0" xr9:uid="{297DE2BF-6DD7-4311-88DB-A716D6C57A0B}"/>
  </tableStyles>
  <colors>
    <mruColors>
      <color rgb="FFFFFFFF"/>
      <color rgb="FFEDF7F6"/>
      <color rgb="FFB9DEDA"/>
      <color rgb="FF397E77"/>
      <color rgb="FF39A095"/>
      <color rgb="FFF5FAF9"/>
      <color rgb="FFB17DD6"/>
      <color rgb="FFD77475"/>
      <color rgb="FF12436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sharedStrings" Target="sharedStrings.xml" Id="rId18" /><Relationship Type="http://schemas.openxmlformats.org/officeDocument/2006/relationships/worksheet" Target="worksheets/sheet3.xml" Id="rId3" /><Relationship Type="http://schemas.openxmlformats.org/officeDocument/2006/relationships/customXml" Target="../customXml/item2.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styles" Target="styles.xml" Id="rId17" /><Relationship Type="http://schemas.openxmlformats.org/officeDocument/2006/relationships/worksheet" Target="worksheets/sheet2.xml" Id="rId2" /><Relationship Type="http://schemas.openxmlformats.org/officeDocument/2006/relationships/theme" Target="theme/theme1.xml" Id="rId16" /><Relationship Type="http://schemas.openxmlformats.org/officeDocument/2006/relationships/customXml" Target="../customXml/item1.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customXml" Target="../customXml/item4.xml" Id="rId23" /><Relationship Type="http://schemas.openxmlformats.org/officeDocument/2006/relationships/worksheet" Target="worksheets/sheet10.xml" Id="rId10" /><Relationship Type="http://schemas.openxmlformats.org/officeDocument/2006/relationships/calcChain" Target="calcChain.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ustomXml" Target="/customXML/item5.xml" Id="R2aa195d0ec8e4ff8"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7</xdr:col>
      <xdr:colOff>366707</xdr:colOff>
      <xdr:row>16</xdr:row>
      <xdr:rowOff>21595</xdr:rowOff>
    </xdr:to>
    <xdr:pic>
      <xdr:nvPicPr>
        <xdr:cNvPr id="2" name="Picture 1" descr="Line chart showing resource funding trend forecast from 2025‑26 to 2030‑31, indexed so that 2025‑26 levels are equal to 100. Resource funding grows in 2026‑27 with lower growth in 2027‑28, and grows faster again thereafter, reaching 16 per cent above 2025‑26 levels by the end of the forecast period. Adjusting for inflation more than halves the growth, with 2030‑31 seeing funding 5 per cent above 2025‑26 levels.">
          <a:extLst>
            <a:ext uri="{FF2B5EF4-FFF2-40B4-BE49-F238E27FC236}">
              <a16:creationId xmlns:a16="http://schemas.microsoft.com/office/drawing/2014/main" id="{F54808B2-12ED-10A6-A513-FE5D7F4BEEB3}"/>
            </a:ext>
          </a:extLst>
        </xdr:cNvPr>
        <xdr:cNvPicPr>
          <a:picLocks noChangeAspect="1"/>
        </xdr:cNvPicPr>
      </xdr:nvPicPr>
      <xdr:blipFill>
        <a:blip xmlns:r="http://schemas.openxmlformats.org/officeDocument/2006/relationships" r:embed="rId1"/>
        <a:stretch>
          <a:fillRect/>
        </a:stretch>
      </xdr:blipFill>
      <xdr:spPr>
        <a:xfrm>
          <a:off x="0" y="990600"/>
          <a:ext cx="6529382" cy="29933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7</xdr:col>
      <xdr:colOff>312985</xdr:colOff>
      <xdr:row>16</xdr:row>
      <xdr:rowOff>21595</xdr:rowOff>
    </xdr:to>
    <xdr:pic>
      <xdr:nvPicPr>
        <xdr:cNvPr id="2" name="Picture 1" descr="Line chart showing capital funding trends from 2025-26 to 2030‑31, in nominal and real terms, indexed so that 2025-26 levels are equal to 100. Capital funding grows in 2026‑27 by 5 per cent and then remains flat over the forecast period. Adjusting for inflation sees a fall in capital funding across the forecast period.">
          <a:extLst>
            <a:ext uri="{FF2B5EF4-FFF2-40B4-BE49-F238E27FC236}">
              <a16:creationId xmlns:a16="http://schemas.microsoft.com/office/drawing/2014/main" id="{DCE9A4A6-4802-84A4-AEBA-314E665CEEB7}"/>
            </a:ext>
          </a:extLst>
        </xdr:cNvPr>
        <xdr:cNvPicPr>
          <a:picLocks noChangeAspect="1"/>
        </xdr:cNvPicPr>
      </xdr:nvPicPr>
      <xdr:blipFill>
        <a:blip xmlns:r="http://schemas.openxmlformats.org/officeDocument/2006/relationships" r:embed="rId1"/>
        <a:stretch>
          <a:fillRect/>
        </a:stretch>
      </xdr:blipFill>
      <xdr:spPr>
        <a:xfrm>
          <a:off x="0" y="990600"/>
          <a:ext cx="6523285" cy="29933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4</xdr:col>
      <xdr:colOff>204382</xdr:colOff>
      <xdr:row>16</xdr:row>
      <xdr:rowOff>100850</xdr:rowOff>
    </xdr:to>
    <xdr:pic>
      <xdr:nvPicPr>
        <xdr:cNvPr id="4" name="Picture 3" descr="Bar chart showing the real term changes in portfolio spending plans between 2025-26 and 2028-29. The largest positive change applies to the Health and Social Care portfolio, followed by Social Justice. The Local Government portfolio experiences the largest negative change. ">
          <a:extLst>
            <a:ext uri="{FF2B5EF4-FFF2-40B4-BE49-F238E27FC236}">
              <a16:creationId xmlns:a16="http://schemas.microsoft.com/office/drawing/2014/main" id="{253BE78E-7F90-38BB-F1D8-0B88DC12CF4F}"/>
            </a:ext>
          </a:extLst>
        </xdr:cNvPr>
        <xdr:cNvPicPr>
          <a:picLocks noChangeAspect="1"/>
        </xdr:cNvPicPr>
      </xdr:nvPicPr>
      <xdr:blipFill>
        <a:blip xmlns:r="http://schemas.openxmlformats.org/officeDocument/2006/relationships" r:embed="rId1"/>
        <a:stretch>
          <a:fillRect/>
        </a:stretch>
      </xdr:blipFill>
      <xdr:spPr>
        <a:xfrm>
          <a:off x="0" y="990600"/>
          <a:ext cx="6309907" cy="30726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656419B-BC2C-4B16-853D-3DCC3EC5A341}" name="Contents" displayName="Contents" ref="A2:A16" totalsRowShown="0" headerRowDxfId="77">
  <autoFilter ref="A2:A16" xr:uid="{B656419B-BC2C-4B16-853D-3DCC3EC5A341}">
    <filterColumn colId="0" hiddenButton="1"/>
  </autoFilter>
  <tableColumns count="1">
    <tableColumn id="1" xr3:uid="{A78E3BF8-7FAC-4D0B-B649-B1A518D87025}" name="Table of Contents"/>
  </tableColumns>
  <tableStyleInfo name="SFC - SEFF (teal - teal) no horiz borders"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5BB7F07-9883-4635-8831-095B5DEE1DE4}" name="Figure2point9" displayName="Figure2point9" ref="A3:E19" totalsRowShown="0" headerRowDxfId="17" dataDxfId="16">
  <tableColumns count="5">
    <tableColumn id="1" xr3:uid="{E9DAFB72-E293-4401-9FA9-F74955867BC2}" name="Portfolio, percentage share" dataDxfId="15"/>
    <tableColumn id="3" xr3:uid="{712A9442-0F2E-427C-A4D0-8735D5F9724A}" name="2025-26 [1]" dataDxfId="14" dataCellStyle="Comma"/>
    <tableColumn id="4" xr3:uid="{343E0BB8-151B-4658-8B27-CA424BDCB6D4}" name="2026-27" dataDxfId="13" dataCellStyle="Comma"/>
    <tableColumn id="2" xr3:uid="{8888CC47-A38C-460A-8093-EA034F01DD9A}" name="2027-28" dataDxfId="12"/>
    <tableColumn id="5" xr3:uid="{9777377F-BF00-4C51-8BE6-2200DBB52D94}" name="2028-29" dataDxfId="11"/>
  </tableColumns>
  <tableStyleInfo name="SFC - SEFF (teal - teal) no horiz borders"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FACFD6A-E4CB-415E-8576-048803C274EE}" name="Figure2point10" displayName="Figure2point10" ref="A18:B33" totalsRowShown="0" headerRowDxfId="10" dataDxfId="9">
  <tableColumns count="2">
    <tableColumn id="1" xr3:uid="{AE691397-94CB-49D7-8F28-0CD1B489CA6F}" name="Portfolio (£ millions, real terms)" dataDxfId="8"/>
    <tableColumn id="2" xr3:uid="{E0DC978A-7F36-4768-B252-441F5DE4A316}" name="Difference between 2025-26 and 2028-29" dataDxfId="7" dataCellStyle="Comma"/>
  </tableColumns>
  <tableStyleInfo name="SFC - SEFF (teal - teal) no horiz borders"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687026D-E73E-4917-86A5-D90BBEB370C0}" name="Figure2point11" displayName="Figure2point11" ref="A3:F17" totalsRowShown="0" headerRowDxfId="6" dataDxfId="5">
  <tableColumns count="6">
    <tableColumn id="1" xr3:uid="{63896DBD-8A74-4C7F-90BA-0EA8B477C4DD}" name="Portfolio, percentage share" dataDxfId="4"/>
    <tableColumn id="3" xr3:uid="{23187AE9-AE36-4DF2-BD7D-C38944364E53}" name="2025-26" dataDxfId="3" dataCellStyle="Comma"/>
    <tableColumn id="4" xr3:uid="{E5B8AE8A-17C6-485C-B59D-D23C7034AB2B}" name="2026-27" dataDxfId="2" dataCellStyle="Comma"/>
    <tableColumn id="2" xr3:uid="{067E6499-46C9-4B5F-A9B4-8D285E9A9054}" name="2027-28" dataDxfId="1"/>
    <tableColumn id="6" xr3:uid="{08057853-D6AE-4B99-8F0E-069698FDC5DA}" name="2028-29"/>
    <tableColumn id="5" xr3:uid="{B2927C79-C66E-4324-A98B-4A4A3DD3593A}" name="2029-30" dataDxfId="0"/>
  </tableColumns>
  <tableStyleInfo name="SFC - SEFF (teal - teal) no horiz border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226827-1FEE-4918-AE25-E5CFCA89F9A0}" name="Figure2point1" displayName="Figure2point1" ref="A3:G15" totalsRowShown="0" headerRowDxfId="76" dataDxfId="75">
  <autoFilter ref="A3:G15" xr:uid="{2E226827-1FEE-4918-AE25-E5CFCA89F9A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00615C2-F6D6-4ED2-B45F-FF50652EE2B8}" name="£ million (nominal terms), unless specified" dataDxfId="74"/>
    <tableColumn id="3" xr3:uid="{22261342-BA73-4DB2-878F-CA3ADE9392AF}" name="2025-26" dataDxfId="73" dataCellStyle="Comma"/>
    <tableColumn id="4" xr3:uid="{6D10D986-AAB4-413E-B5FF-6E89B177BD9C}" name="2026-27" dataDxfId="72" dataCellStyle="Comma"/>
    <tableColumn id="2" xr3:uid="{EFBB82EE-8846-4862-A948-5AB8B20AC9D7}" name="2027-28" dataDxfId="71"/>
    <tableColumn id="5" xr3:uid="{80243641-96F1-4EF9-B4A4-285FC1559797}" name="2028-29" dataDxfId="70"/>
    <tableColumn id="6" xr3:uid="{C79EA672-8CD3-48E0-A933-75DA9D38DBCA}" name="2029-30" dataDxfId="69"/>
    <tableColumn id="7" xr3:uid="{A6E7B55D-539A-4579-8D2C-1BAB00EBE4AA}" name="2030-31" dataDxfId="68"/>
  </tableColumns>
  <tableStyleInfo name="SFC - SEFF (teal - teal) no horiz border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C65770F-A65B-49CF-8221-DB047ECCD527}" name="Figure2point2" displayName="Figure2point2" ref="A3:G15" totalsRowShown="0" headerRowDxfId="67" tableBorderDxfId="66">
  <tableColumns count="7">
    <tableColumn id="1" xr3:uid="{239A9343-3F14-4F84-B864-83D0CCA980BA}" name="£ million (nominal terms)"/>
    <tableColumn id="2" xr3:uid="{CC183DC6-F386-4BA4-AD71-EF7E57D3E48B}" name="2025-26 "/>
    <tableColumn id="3" xr3:uid="{F5DB9D31-E610-43C7-B8D9-AEF8EB42F490}" name="2026-27"/>
    <tableColumn id="4" xr3:uid="{94CA5B22-ECBF-4C27-B097-2A1DECD7B78D}" name="2027-28"/>
    <tableColumn id="5" xr3:uid="{64BADC8D-22FA-4FBD-88A5-2E32F28F0052}" name="2028-29"/>
    <tableColumn id="6" xr3:uid="{3606D8D8-219B-4987-A704-7184F1D53AA5}" name="2029-30"/>
    <tableColumn id="7" xr3:uid="{0640BD76-E9B0-4AEE-91BD-0EDBC42373BD}" name="2030-31"/>
  </tableColumns>
  <tableStyleInfo name="SFC - SEFF (teal - teal) no horiz border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D7230CA-080F-46BE-8AB0-138456581AE5}" name="Figure2point3" displayName="Figure2point3" ref="A18:G20" totalsRowShown="0" headerRowDxfId="65" dataDxfId="64">
  <autoFilter ref="A18:G20" xr:uid="{2D7230CA-080F-46BE-8AB0-138456581AE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943AB40-A671-40FD-BEE3-CCC34480B96C}" name="Index, 2025-26 = 100" dataDxfId="63"/>
    <tableColumn id="2" xr3:uid="{07347B2D-BEC5-4D16-976C-789BCA55C0A6}" name="2025-26" dataDxfId="62"/>
    <tableColumn id="3" xr3:uid="{217ED468-36E4-4097-8CC8-1A5C33165C52}" name="2026-27" dataDxfId="61"/>
    <tableColumn id="4" xr3:uid="{08E44901-EEF1-4A42-AE28-B2FF458C504C}" name="2027-28" dataDxfId="60"/>
    <tableColumn id="5" xr3:uid="{EC9B9BD5-1A1B-4E06-8593-CA0C99D79C49}" name="2028-29" dataDxfId="59"/>
    <tableColumn id="6" xr3:uid="{79779D4F-D504-44E5-B053-7191A403F5CE}" name="2029-30" dataDxfId="58"/>
    <tableColumn id="7" xr3:uid="{583C1FFE-68E4-4593-9DEC-500C8B2AFC3C}" name="2030-31" dataDxfId="57"/>
  </tableColumns>
  <tableStyleInfo name="SFC - SEFF (teal - teal) no horiz border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323708-12B2-457C-800F-AA584C231F3D}" name="Figure2point4" displayName="Figure2point4" ref="A3:G20" totalsRowShown="0" headerRowDxfId="56" dataDxfId="55">
  <tableColumns count="7">
    <tableColumn id="1" xr3:uid="{771325E7-34A0-46EE-ACB5-ACCD5E0EBE5B}" name="£ million (nominal terms), unless specified" dataDxfId="54"/>
    <tableColumn id="3" xr3:uid="{A3CB6A05-B7B5-4D18-9EF6-62122AB30729}" name="2025-26" dataDxfId="53" dataCellStyle="Comma"/>
    <tableColumn id="4" xr3:uid="{E832921B-B72B-4302-BA8E-535ECFEC7803}" name="2026-27" dataDxfId="52" dataCellStyle="Comma"/>
    <tableColumn id="2" xr3:uid="{77690D7D-7D86-49FE-AB33-2FB461642593}" name="2027-28" dataDxfId="51"/>
    <tableColumn id="5" xr3:uid="{C3BBB811-E304-47FD-AAF3-81FD0622F39C}" name="2028-29" dataDxfId="50"/>
    <tableColumn id="6" xr3:uid="{0DE31D73-D32B-4A24-9323-E06E173F4DC3}" name="2029-30" dataDxfId="49"/>
    <tableColumn id="7" xr3:uid="{00F42D09-858B-417B-AD5C-7BD6EE2E065F}" name="2030-31" dataDxfId="48"/>
  </tableColumns>
  <tableStyleInfo name="SFC - SEFF (teal - teal) no horiz border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773FFF4-DF77-429C-8E78-E3F6681A17EF}" name="Figure2point5" displayName="Figure2point5" ref="A18:G20" totalsRowShown="0" headerRowDxfId="47" dataDxfId="46">
  <autoFilter ref="A18:G20" xr:uid="{2D7230CA-080F-46BE-8AB0-138456581AE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D184A6A-0A3D-46F1-9847-B49FFF796DAC}" name="Index, 2025-26 = 100" dataDxfId="45"/>
    <tableColumn id="2" xr3:uid="{23CBF561-A554-4031-AD68-04E90862CF12}" name="2025-26" dataDxfId="44"/>
    <tableColumn id="3" xr3:uid="{56E85D02-F1F6-407A-8107-C68FEE3A5013}" name="2026-27" dataDxfId="43"/>
    <tableColumn id="4" xr3:uid="{F01EF21F-766B-4D0E-BAE1-6B8C24F33635}" name="2027-28" dataDxfId="42"/>
    <tableColumn id="5" xr3:uid="{7E65FFD8-36F2-4EB3-96A5-20B94D708D58}" name="2028-29" dataDxfId="41"/>
    <tableColumn id="6" xr3:uid="{42BCC02E-4338-48B5-927B-8F76824464CD}" name="2029-30" dataDxfId="40"/>
    <tableColumn id="7" xr3:uid="{2457B5BD-C7EE-4599-A026-4939FD724C1F}" name="2030-31" dataDxfId="39"/>
  </tableColumns>
  <tableStyleInfo name="SFC - SEFF (teal - teal) no horiz border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2558846-CB5D-4780-9817-EF22D285EF78}" name="Table2point6" displayName="Table2point6" ref="A3:G15" totalsRowShown="0">
  <tableColumns count="7">
    <tableColumn id="1" xr3:uid="{41B92F6B-8A3C-4D0E-B7D8-8A9E7BC8767B}" name="£ million (nominal terms), unless specified"/>
    <tableColumn id="2" xr3:uid="{64ACBF57-3F74-4E5C-9F30-A50DDC142245}" name="2025-26" dataDxfId="38"/>
    <tableColumn id="3" xr3:uid="{4E3B5F52-87F6-4DF0-A5D2-81E65B88A80B}" name="2026-27" dataDxfId="37"/>
    <tableColumn id="4" xr3:uid="{8BDF197A-B996-4471-9779-D872F6D02CFB}" name="2027-28" dataDxfId="36"/>
    <tableColumn id="5" xr3:uid="{94253046-6A78-40FA-AC77-E93A256D53B1}" name="2028-29" dataDxfId="35"/>
    <tableColumn id="6" xr3:uid="{98082DBC-F12E-4624-9326-6DE55B51FFC5}" name="2029-30" dataDxfId="34"/>
    <tableColumn id="7" xr3:uid="{CF4A000A-AC09-45F5-87D5-FF8F31406538}" name="2030-31" dataDxfId="33"/>
  </tableColumns>
  <tableStyleInfo name="SFC - SEFF (teal - teal) no horiz border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5BBAA8A-07D7-4900-A797-09CF3DBB2839}" name="Figure2point7" displayName="Figure2point7" ref="A3:H11" totalsRowShown="0">
  <tableColumns count="8">
    <tableColumn id="1" xr3:uid="{21CE3BAA-85A3-4F8A-BDEC-B892F1576130}" name="£ million (nominal terms), unless specified"/>
    <tableColumn id="9" xr3:uid="{5674B5D1-EC5F-4381-92AD-3441F69C5E3B}" name="2024-25_x000a_outturn" dataDxfId="32"/>
    <tableColumn id="3" xr3:uid="{8270C52D-8F38-46FA-8616-D62E4E7AEFF3}" name="2025-26" dataDxfId="31"/>
    <tableColumn id="4" xr3:uid="{C2908677-8B8D-46CE-9165-2E4E5340C5FA}" name="2026-27" dataDxfId="30"/>
    <tableColumn id="2" xr3:uid="{EA9D6518-0A5D-44FD-9318-8400C117D619}" name="2027-28" dataDxfId="29"/>
    <tableColumn id="5" xr3:uid="{70F19C4A-C974-4F83-83CD-F819E7371865}" name="2028-29" dataDxfId="28"/>
    <tableColumn id="6" xr3:uid="{1447A576-7914-4830-9A52-2450591825C6}" name="2029-30" dataDxfId="27"/>
    <tableColumn id="7" xr3:uid="{43C2626A-19DC-468F-B5A3-9A6ADAE295E7}" name="2030-31" dataDxfId="26"/>
  </tableColumns>
  <tableStyleInfo name="SFC - SEFF (teal - teal) no horiz border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8CF298-44C9-42AE-901D-6DCB8E6F2123}" name="Figure2point8" displayName="Figure2point8" ref="A3:F20" totalsRowShown="0" headerRowDxfId="25" dataDxfId="24">
  <tableColumns count="6">
    <tableColumn id="1" xr3:uid="{E01372C7-3392-4B9F-A7A7-1616B734E6C5}" name="£ million (nominal terms), unless specified" dataDxfId="23"/>
    <tableColumn id="3" xr3:uid="{C4CA117D-17BB-44E0-A4FB-1FDC2738AE49}" name="2025-26_x000a_ABR" dataDxfId="22" dataCellStyle="Comma"/>
    <tableColumn id="4" xr3:uid="{8DE5B68F-8AFE-40C7-841C-29BC1ABC72F9}" name="2025-26_x000a_reversing transfers_x000a_not baselined" dataDxfId="21" dataCellStyle="Comma"/>
    <tableColumn id="2" xr3:uid="{72F06C83-F416-4C73-B1E6-2FA0B715461A}" name="2026-27_x000a_Budget" dataDxfId="20" dataCellStyle="Comma"/>
    <tableColumn id="5" xr3:uid="{6E1545E8-A4A3-41CA-8C7E-16000437A7A3}" name="Real-terms growth_x000a_from 2025 26 ABR_x000a_(per cent)" dataDxfId="19" dataCellStyle="Comma">
      <calculatedColumnFormula>(Figure2point8[[#This Row],[2026-27
Budget]]/($C$32/$B$32))/(Figure2point8[[#This Row],[2025-26
ABR]]/($C$32/$B$32))*100-100</calculatedColumnFormula>
    </tableColumn>
    <tableColumn id="6" xr3:uid="{FFEAE9C2-6375-486A-9F76-1CD40E92D7B0}" name="Real-terms growth_x000a_from 2025 26 reversing_x000a_transfers not baselined _x000a_(per cent)" dataDxfId="18" dataCellStyle="Comma">
      <calculatedColumnFormula>Figure2point8[[#This Row],[2026-27
Budget]]/($C$32/100)/Figure2point8[[#This Row],[2025-26
reversing transfers
not baselined]]*100-100</calculatedColumnFormula>
    </tableColumn>
  </tableColumns>
  <tableStyleInfo name="SFC - SEFF (teal - teal) no horiz borders" showFirstColumn="0" showLastColumn="0" showRowStripes="1" showColumnStripes="0"/>
</table>
</file>

<file path=xl/theme/theme1.xml><?xml version="1.0" encoding="utf-8"?>
<a:theme xmlns:a="http://schemas.openxmlformats.org/drawingml/2006/main" name="Office Theme">
  <a:themeElements>
    <a:clrScheme name="SFC">
      <a:dk1>
        <a:srgbClr val="000000"/>
      </a:dk1>
      <a:lt1>
        <a:sysClr val="window" lastClr="FFFFFF"/>
      </a:lt1>
      <a:dk2>
        <a:srgbClr val="000000"/>
      </a:dk2>
      <a:lt2>
        <a:srgbClr val="FFFFFF"/>
      </a:lt2>
      <a:accent1>
        <a:srgbClr val="F39E2A"/>
      </a:accent1>
      <a:accent2>
        <a:srgbClr val="B17DD6"/>
      </a:accent2>
      <a:accent3>
        <a:srgbClr val="4FACA2"/>
      </a:accent3>
      <a:accent4>
        <a:srgbClr val="539AC9"/>
      </a:accent4>
      <a:accent5>
        <a:srgbClr val="8F8F8F"/>
      </a:accent5>
      <a:accent6>
        <a:srgbClr val="000000"/>
      </a:accent6>
      <a:hlink>
        <a:srgbClr val="0563C1"/>
      </a:hlink>
      <a:folHlink>
        <a:srgbClr val="954F72"/>
      </a:folHlink>
    </a:clrScheme>
    <a:fontScheme name="SFC">
      <a:majorFont>
        <a:latin typeface="Helvetica"/>
        <a:ea typeface=""/>
        <a:cs typeface=""/>
      </a:majorFont>
      <a:minorFont>
        <a:latin typeface="Helvetic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resentation2" id="{B84D513F-D5F7-48A1-8D30-8B40C5D18A49}" vid="{5FC08C5C-AFA0-4E30-B3BD-6600DCD2D1F3}"/>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showGridLines="0" tabSelected="1" zoomScaleNormal="100" workbookViewId="0"/>
  </sheetViews>
  <sheetFormatPr defaultColWidth="8.44140625" defaultRowHeight="20.100000000000001" customHeight="1" x14ac:dyDescent="0.2"/>
  <cols>
    <col min="1" max="1" width="103.88671875" style="4" bestFit="1" customWidth="1"/>
    <col min="2" max="16384" width="8.44140625" style="4"/>
  </cols>
  <sheetData>
    <row r="1" spans="1:3" ht="20.100000000000001" customHeight="1" x14ac:dyDescent="0.2">
      <c r="A1" s="2" t="s">
        <v>0</v>
      </c>
      <c r="C1" s="6"/>
    </row>
    <row r="2" spans="1:3" ht="20.100000000000001" customHeight="1" x14ac:dyDescent="0.2">
      <c r="A2" t="s">
        <v>1</v>
      </c>
      <c r="C2" s="6"/>
    </row>
    <row r="3" spans="1:3" s="7" customFormat="1" ht="20.100000000000001" customHeight="1" x14ac:dyDescent="0.2">
      <c r="A3" s="8" t="s">
        <v>2</v>
      </c>
    </row>
    <row r="4" spans="1:3" ht="20.100000000000001" customHeight="1" x14ac:dyDescent="0.2">
      <c r="A4" s="9" t="str">
        <f>'Figure 2.1'!A1</f>
        <v>Figure 2.1: Funding outlook, 2025-26 to 2030-31</v>
      </c>
    </row>
    <row r="5" spans="1:3" ht="20.100000000000001" customHeight="1" x14ac:dyDescent="0.2">
      <c r="A5" s="55" t="str">
        <f>'Figure 2.2'!A1</f>
        <v>Figure 2.2: Funding outlook compared with June 2025, 2025-26 to 2030-31</v>
      </c>
    </row>
    <row r="6" spans="1:3" ht="20.100000000000001" customHeight="1" x14ac:dyDescent="0.2">
      <c r="A6" s="55" t="str">
        <f>'Figure 2.3'!A1</f>
        <v>Figure 2.3: Resource funding outlook</v>
      </c>
    </row>
    <row r="7" spans="1:3" ht="20.100000000000001" customHeight="1" x14ac:dyDescent="0.2">
      <c r="A7" s="10" t="str">
        <f>'Figure 2.4'!A1</f>
        <v>Figure 2.4: Latest resource funding position and changes since June 2025  </v>
      </c>
    </row>
    <row r="8" spans="1:3" ht="20.100000000000001" customHeight="1" x14ac:dyDescent="0.2">
      <c r="A8" s="8" t="s">
        <v>3</v>
      </c>
    </row>
    <row r="9" spans="1:3" ht="20.100000000000001" customHeight="1" x14ac:dyDescent="0.2">
      <c r="A9" s="55" t="str">
        <f>'Figure 2.5'!A1</f>
        <v>Figure 2.5: Capital funding outlook</v>
      </c>
    </row>
    <row r="10" spans="1:3" ht="20.100000000000001" customHeight="1" x14ac:dyDescent="0.2">
      <c r="A10" s="55" t="str">
        <f>'Figure 2.6'!A1</f>
        <v>Figure 2.6: Latest capital funding position and changes since June 2025</v>
      </c>
    </row>
    <row r="11" spans="1:3" ht="20.100000000000001" customHeight="1" x14ac:dyDescent="0.2">
      <c r="A11" s="55" t="str">
        <f>'Figure 2.7'!A1</f>
        <v>Figure 2.7: Capital borrowing plans</v>
      </c>
    </row>
    <row r="12" spans="1:3" ht="20.100000000000001" customHeight="1" x14ac:dyDescent="0.2">
      <c r="A12" s="8" t="s">
        <v>94</v>
      </c>
    </row>
    <row r="13" spans="1:3" ht="20.100000000000001" customHeight="1" x14ac:dyDescent="0.2">
      <c r="A13" s="10" t="str">
        <f>'Figure 2.8'!A1</f>
        <v>Figure 2.8: Resource spending by portfolio comparison between 2025 26 and 2026 27 with and without transfers not baselined</v>
      </c>
    </row>
    <row r="14" spans="1:3" ht="20.100000000000001" customHeight="1" x14ac:dyDescent="0.2">
      <c r="A14" s="10" t="str">
        <f>'Figure 2.9'!A1</f>
        <v xml:space="preserve">Figure 2.9: Resource spending by portfolios as share of total resource spending   </v>
      </c>
    </row>
    <row r="15" spans="1:3" ht="20.100000000000001" customHeight="1" x14ac:dyDescent="0.2">
      <c r="A15" s="55" t="str">
        <f>'Figure 2.10'!A1</f>
        <v>Figure 2.10: Portfolio changes between 2025-26 and 2028-29, real terms, £ million</v>
      </c>
    </row>
    <row r="16" spans="1:3" ht="20.100000000000001" customHeight="1" x14ac:dyDescent="0.2">
      <c r="A16" s="55" t="str">
        <f>'Figure 2.11'!A1</f>
        <v>Figure 2.11: Capital spending by portfolio as a share of total capital spending</v>
      </c>
    </row>
  </sheetData>
  <hyperlinks>
    <hyperlink ref="A4" location="'Figure 2.1'!A1" display="'Figure 2.1'!A1" xr:uid="{00000000-0004-0000-0000-000000000000}"/>
    <hyperlink ref="A6" location="'Figure 2.3'!A1" display="'Figure 2.3'!A1" xr:uid="{AC55F2E7-9552-4860-B63A-D4F7A5DA38BF}"/>
    <hyperlink ref="A10" location="'Figure 2.6'!A1" display="'Figure 2.6'!A1" xr:uid="{F40B9836-AF3F-44B2-A36C-F6BC29EAD9B1}"/>
    <hyperlink ref="A5" location="'Figure 2.2'!A1" display="'Figure 2.2'!A1" xr:uid="{FC67FEBA-B5A9-49A1-B095-D66ED1F22C20}"/>
    <hyperlink ref="A7" location="'Figure 2.4'!A1" display="'Figure 2.4'!A1" xr:uid="{A4C2BA3A-D6B6-4A3D-A045-541044691A02}"/>
    <hyperlink ref="A13" location="'Figure 2.8'!A1" display="'Figure 2.8'!A1" xr:uid="{4633251B-BA64-4965-93BF-5CE27D2FC5F1}"/>
    <hyperlink ref="A11" location="'Figure 2.7'!A1" display="'Figure 2.7'!A1" xr:uid="{FD28FE5E-D796-4D3C-828B-6385B24D684A}"/>
    <hyperlink ref="A15" location="'Figure 2.10'!A1" display="'Figure 2.10'!A1" xr:uid="{B3DCDA6C-FC06-402D-90A0-64CC7D8A6C99}"/>
    <hyperlink ref="A14" location="'Figure 2.9'!A1" display="'Figure 2.9'!A1" xr:uid="{CFDF3AA9-E759-45B6-9526-669149A02C08}"/>
    <hyperlink ref="A16" location="'Figure 2.11'!A1" display="'Figure 2.11'!A1" xr:uid="{6996D296-6BA9-4D7D-9BC3-5EF8C420AE40}"/>
    <hyperlink ref="A9" location="'Figure 2.5'!A1" display="'Figure 2.5'!A1" xr:uid="{2E77EBEC-A0AC-430A-BF32-70CB99DE567F}"/>
  </hyperlink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A9355-7927-4D53-A529-66D298ED9BC5}">
  <dimension ref="A1:J22"/>
  <sheetViews>
    <sheetView showGridLines="0" zoomScaleNormal="100" workbookViewId="0">
      <selection activeCell="A10" sqref="A10"/>
    </sheetView>
  </sheetViews>
  <sheetFormatPr defaultRowHeight="20.100000000000001" customHeight="1" x14ac:dyDescent="0.2"/>
  <cols>
    <col min="1" max="1" width="39.77734375" customWidth="1"/>
    <col min="2" max="8" width="8.6640625" customWidth="1"/>
  </cols>
  <sheetData>
    <row r="1" spans="1:10" ht="20.100000000000001" customHeight="1" x14ac:dyDescent="0.2">
      <c r="A1" s="99" t="s">
        <v>93</v>
      </c>
      <c r="B1" s="99"/>
      <c r="C1" s="12"/>
      <c r="D1" s="12"/>
      <c r="E1" s="12"/>
      <c r="F1" s="12"/>
      <c r="G1" s="3"/>
      <c r="H1" s="3"/>
    </row>
    <row r="2" spans="1:10" ht="20.100000000000001" customHeight="1" x14ac:dyDescent="0.2">
      <c r="A2" t="s">
        <v>58</v>
      </c>
      <c r="C2" s="12"/>
      <c r="D2" s="12"/>
      <c r="E2" s="12"/>
      <c r="F2" s="12"/>
      <c r="G2" s="3"/>
      <c r="H2" s="3"/>
    </row>
    <row r="3" spans="1:10" ht="32.1" customHeight="1" x14ac:dyDescent="0.2">
      <c r="A3" t="s">
        <v>6</v>
      </c>
      <c r="B3" s="31" t="s">
        <v>68</v>
      </c>
      <c r="C3" s="178" t="s">
        <v>7</v>
      </c>
      <c r="D3" s="178" t="s">
        <v>8</v>
      </c>
      <c r="E3" s="178" t="s">
        <v>9</v>
      </c>
      <c r="F3" s="178" t="s">
        <v>10</v>
      </c>
      <c r="G3" s="178" t="s">
        <v>11</v>
      </c>
      <c r="H3" s="178" t="s">
        <v>12</v>
      </c>
      <c r="J3" s="32"/>
    </row>
    <row r="4" spans="1:10" ht="20.100000000000001" customHeight="1" x14ac:dyDescent="0.2">
      <c r="A4" t="s">
        <v>41</v>
      </c>
      <c r="B4" s="185">
        <v>139</v>
      </c>
      <c r="C4" s="185">
        <v>429.7</v>
      </c>
      <c r="D4" s="185">
        <v>491.17899999999997</v>
      </c>
      <c r="E4" s="185">
        <v>300</v>
      </c>
      <c r="F4" s="185">
        <v>360</v>
      </c>
      <c r="G4" s="185">
        <v>300</v>
      </c>
      <c r="H4" s="185">
        <v>300</v>
      </c>
    </row>
    <row r="5" spans="1:10" ht="20.100000000000001" customHeight="1" x14ac:dyDescent="0.2">
      <c r="A5" t="s">
        <v>42</v>
      </c>
      <c r="B5" s="185">
        <v>457.54746332867933</v>
      </c>
      <c r="C5" s="185">
        <v>471.67781698187019</v>
      </c>
      <c r="D5" s="185">
        <v>491.17903431127291</v>
      </c>
      <c r="E5" s="185">
        <v>501.0579704907525</v>
      </c>
      <c r="F5" s="185">
        <v>510.49935800616549</v>
      </c>
      <c r="G5" s="185">
        <v>519.92010577311123</v>
      </c>
      <c r="H5" s="185">
        <v>530.06914990326425</v>
      </c>
      <c r="I5" s="39"/>
      <c r="J5" s="32"/>
    </row>
    <row r="6" spans="1:10" ht="20.100000000000001" customHeight="1" x14ac:dyDescent="0.2">
      <c r="A6" t="s">
        <v>43</v>
      </c>
      <c r="B6" s="185">
        <v>3050.3164221911952</v>
      </c>
      <c r="C6" s="185">
        <v>3144.5187798791349</v>
      </c>
      <c r="D6" s="185">
        <v>3274.5268954084859</v>
      </c>
      <c r="E6" s="185">
        <v>3340.3864699383498</v>
      </c>
      <c r="F6" s="185">
        <v>3403.3290533744371</v>
      </c>
      <c r="G6" s="185">
        <v>3466.1340384874079</v>
      </c>
      <c r="H6" s="185">
        <v>3533.7943326884288</v>
      </c>
      <c r="I6" s="39"/>
    </row>
    <row r="7" spans="1:10" ht="20.100000000000001" customHeight="1" x14ac:dyDescent="0.2">
      <c r="A7" t="s">
        <v>44</v>
      </c>
      <c r="B7" s="185">
        <v>10</v>
      </c>
      <c r="C7" s="185">
        <v>15</v>
      </c>
      <c r="D7" s="185">
        <v>15</v>
      </c>
      <c r="E7" s="185">
        <v>15</v>
      </c>
      <c r="F7" s="185">
        <v>15</v>
      </c>
      <c r="G7" s="185">
        <v>15</v>
      </c>
      <c r="H7" s="185">
        <v>15</v>
      </c>
      <c r="I7" s="39"/>
    </row>
    <row r="8" spans="1:10" ht="20.100000000000001" customHeight="1" x14ac:dyDescent="0.2">
      <c r="A8" t="s">
        <v>45</v>
      </c>
      <c r="B8" s="185">
        <v>4.47</v>
      </c>
      <c r="C8" s="185">
        <v>4.7364845425494355</v>
      </c>
      <c r="D8" s="185">
        <v>4.8455738285931531</v>
      </c>
      <c r="E8" s="185">
        <v>4.9448763694682656</v>
      </c>
      <c r="F8" s="185">
        <v>5.0344449072617596</v>
      </c>
      <c r="G8" s="185">
        <v>5.114382444636834</v>
      </c>
      <c r="H8" s="185">
        <v>5.1848217271956436</v>
      </c>
    </row>
    <row r="9" spans="1:10" ht="20.100000000000001" customHeight="1" x14ac:dyDescent="0.2">
      <c r="A9" t="s">
        <v>133</v>
      </c>
      <c r="B9" s="185">
        <v>155.1700125353035</v>
      </c>
      <c r="C9" s="185">
        <v>159.6</v>
      </c>
      <c r="D9" s="185">
        <v>194.128082791498</v>
      </c>
      <c r="E9" s="185">
        <v>240.16468313833201</v>
      </c>
      <c r="F9" s="185">
        <v>275.335067915411</v>
      </c>
      <c r="G9" s="185">
        <v>296.61891940378598</v>
      </c>
      <c r="H9" s="185">
        <v>315.75101489938402</v>
      </c>
      <c r="I9" s="39"/>
    </row>
    <row r="10" spans="1:10" ht="20.100000000000001" customHeight="1" x14ac:dyDescent="0.2">
      <c r="A10" t="s">
        <v>46</v>
      </c>
      <c r="B10" s="185">
        <v>2244.8930030834936</v>
      </c>
      <c r="C10" s="185">
        <v>2533.7543342716804</v>
      </c>
      <c r="D10" s="185">
        <v>2865.7050362631585</v>
      </c>
      <c r="E10" s="185">
        <v>2981.4165829422195</v>
      </c>
      <c r="F10" s="185">
        <v>3133.9947966987465</v>
      </c>
      <c r="G10" s="185">
        <v>3218.7504108495832</v>
      </c>
      <c r="H10" s="185">
        <v>3294.9329707422348</v>
      </c>
    </row>
    <row r="11" spans="1:10" ht="20.100000000000001" customHeight="1" x14ac:dyDescent="0.2">
      <c r="A11" t="s">
        <v>47</v>
      </c>
      <c r="B11" s="185">
        <v>73.5954141266064</v>
      </c>
      <c r="C11" s="185">
        <f>0.805768548906256*100</f>
        <v>80.576854890625611</v>
      </c>
      <c r="D11" s="185">
        <f>0.875150862337221*100</f>
        <v>87.515086233722101</v>
      </c>
      <c r="E11" s="185">
        <f>0.892536420493059*100</f>
        <v>89.25364204930591</v>
      </c>
      <c r="F11" s="185">
        <f>0.920861529269806*100</f>
        <v>92.086152926980603</v>
      </c>
      <c r="G11" s="185">
        <f>0.928628372448695*100</f>
        <v>92.862837244869496</v>
      </c>
      <c r="H11" s="185">
        <f>0.932406546771364*100</f>
        <v>93.240654677136405</v>
      </c>
      <c r="I11" s="39"/>
    </row>
    <row r="12" spans="1:10" ht="20.100000000000001" customHeight="1" x14ac:dyDescent="0.2">
      <c r="A12" t="s">
        <v>17</v>
      </c>
      <c r="C12" s="40"/>
      <c r="D12" s="40"/>
      <c r="E12" s="40"/>
      <c r="F12" s="40"/>
      <c r="G12" s="40"/>
      <c r="H12" s="40"/>
    </row>
    <row r="13" spans="1:10" ht="20.100000000000001" customHeight="1" x14ac:dyDescent="0.2">
      <c r="A13" t="s">
        <v>18</v>
      </c>
      <c r="C13" s="47"/>
      <c r="D13" s="3"/>
      <c r="E13" s="3"/>
      <c r="F13" s="3"/>
      <c r="G13" s="3"/>
      <c r="H13" s="3"/>
    </row>
    <row r="14" spans="1:10" ht="20.100000000000001" customHeight="1" x14ac:dyDescent="0.2">
      <c r="A14" t="s">
        <v>19</v>
      </c>
      <c r="C14" s="48"/>
      <c r="D14" s="48"/>
      <c r="E14" s="48"/>
      <c r="F14" s="48"/>
      <c r="G14" s="48"/>
      <c r="H14" s="25"/>
    </row>
    <row r="15" spans="1:10" ht="20.100000000000001" customHeight="1" x14ac:dyDescent="0.2">
      <c r="A15" t="s">
        <v>108</v>
      </c>
      <c r="C15" s="48"/>
      <c r="D15" s="48"/>
      <c r="E15" s="48"/>
      <c r="F15" s="48"/>
      <c r="G15" s="48"/>
      <c r="H15" s="25"/>
    </row>
    <row r="16" spans="1:10" ht="20.100000000000001" customHeight="1" x14ac:dyDescent="0.2">
      <c r="A16" t="s">
        <v>116</v>
      </c>
      <c r="B16" s="19"/>
      <c r="C16" s="47"/>
      <c r="D16" s="25"/>
      <c r="E16" s="25"/>
      <c r="F16" s="60"/>
      <c r="G16" s="25"/>
      <c r="H16" s="25"/>
    </row>
    <row r="17" spans="1:8" ht="20.100000000000001" customHeight="1" x14ac:dyDescent="0.2">
      <c r="A17" s="10" t="s">
        <v>4</v>
      </c>
      <c r="B17" s="10"/>
      <c r="C17" s="41"/>
      <c r="D17" s="41"/>
      <c r="E17" s="41"/>
      <c r="F17" s="41"/>
      <c r="G17" s="41"/>
      <c r="H17" s="41"/>
    </row>
    <row r="18" spans="1:8" ht="20.100000000000001" customHeight="1" x14ac:dyDescent="0.2">
      <c r="A18" s="3"/>
      <c r="B18" s="3"/>
      <c r="C18" s="38"/>
      <c r="D18" s="38"/>
      <c r="E18" s="38"/>
      <c r="F18" s="38"/>
      <c r="G18" s="38"/>
      <c r="H18" s="38"/>
    </row>
    <row r="19" spans="1:8" ht="20.100000000000001" customHeight="1" x14ac:dyDescent="0.2">
      <c r="C19" s="28"/>
      <c r="D19" s="28"/>
      <c r="E19" s="28"/>
      <c r="F19" s="28"/>
      <c r="G19" s="28"/>
      <c r="H19" s="28"/>
    </row>
    <row r="20" spans="1:8" ht="20.100000000000001" customHeight="1" x14ac:dyDescent="0.2">
      <c r="B20" s="118"/>
      <c r="C20" s="117"/>
      <c r="D20" s="117"/>
      <c r="E20" s="117"/>
      <c r="F20" s="117"/>
      <c r="G20" s="117"/>
      <c r="H20" s="117"/>
    </row>
    <row r="22" spans="1:8" ht="20.100000000000001" customHeight="1" x14ac:dyDescent="0.2">
      <c r="A22" s="132"/>
    </row>
  </sheetData>
  <phoneticPr fontId="9" type="noConversion"/>
  <hyperlinks>
    <hyperlink ref="A17" location="'Table of Contents'!A1" display="Return to Contents" xr:uid="{96AD4841-A76A-4273-9753-83B17E267302}"/>
  </hyperlink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C75EF-194A-42B5-BBEB-47166E44059C}">
  <sheetPr>
    <tabColor rgb="FF397E77"/>
  </sheetPr>
  <dimension ref="A1"/>
  <sheetViews>
    <sheetView showGridLines="0" workbookViewId="0">
      <selection activeCell="L24" sqref="L24"/>
    </sheetView>
  </sheetViews>
  <sheetFormatPr defaultRowHeight="15" x14ac:dyDescent="0.2"/>
  <sheetData>
    <row r="1" spans="1:1" x14ac:dyDescent="0.2">
      <c r="A1" s="10" t="s">
        <v>4</v>
      </c>
    </row>
  </sheetData>
  <hyperlinks>
    <hyperlink ref="A1" location="'Table of Contents'!A1" display="Return to Contents" xr:uid="{B0F7CAB8-9D39-4800-90FD-275FC31BEC7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5799F-EAF2-41B3-B550-A64838A4BB14}">
  <dimension ref="A1:J31"/>
  <sheetViews>
    <sheetView showGridLines="0" zoomScaleNormal="100" workbookViewId="0"/>
  </sheetViews>
  <sheetFormatPr defaultRowHeight="15" x14ac:dyDescent="0.2"/>
  <cols>
    <col min="1" max="1" width="38.21875" customWidth="1"/>
    <col min="2" max="2" width="8.77734375" customWidth="1"/>
    <col min="3" max="3" width="17.21875" bestFit="1" customWidth="1"/>
    <col min="4" max="4" width="8.77734375" customWidth="1"/>
    <col min="5" max="5" width="16.33203125" customWidth="1"/>
    <col min="6" max="6" width="20.6640625" bestFit="1" customWidth="1"/>
  </cols>
  <sheetData>
    <row r="1" spans="1:9" s="72" customFormat="1" ht="20.100000000000001" customHeight="1" x14ac:dyDescent="0.2">
      <c r="A1" s="124" t="s">
        <v>96</v>
      </c>
      <c r="B1" s="127"/>
      <c r="C1" s="127"/>
      <c r="D1" s="127"/>
      <c r="E1" s="127"/>
      <c r="F1" s="125"/>
    </row>
    <row r="2" spans="1:9" ht="20.100000000000001" customHeight="1" x14ac:dyDescent="0.2">
      <c r="A2" t="s">
        <v>111</v>
      </c>
      <c r="B2" s="12"/>
      <c r="C2" s="12"/>
      <c r="D2" s="12"/>
      <c r="E2" s="12"/>
      <c r="F2" s="3"/>
    </row>
    <row r="3" spans="1:9" ht="60" x14ac:dyDescent="0.2">
      <c r="A3" t="s">
        <v>6</v>
      </c>
      <c r="B3" s="31" t="s">
        <v>127</v>
      </c>
      <c r="C3" s="31" t="s">
        <v>131</v>
      </c>
      <c r="D3" s="31" t="s">
        <v>128</v>
      </c>
      <c r="E3" s="31" t="s">
        <v>129</v>
      </c>
      <c r="F3" s="31" t="s">
        <v>130</v>
      </c>
    </row>
    <row r="4" spans="1:9" ht="20.100000000000001" customHeight="1" x14ac:dyDescent="0.2">
      <c r="A4" t="s">
        <v>30</v>
      </c>
      <c r="B4" s="192">
        <v>20156.539681999999</v>
      </c>
      <c r="C4" s="192">
        <v>20316.596999999998</v>
      </c>
      <c r="D4" s="192">
        <v>20919.148000000001</v>
      </c>
      <c r="E4" s="193">
        <v>1.5196089276714702</v>
      </c>
      <c r="F4" s="193">
        <v>0.71982162424797025</v>
      </c>
      <c r="I4" s="16"/>
    </row>
    <row r="5" spans="1:9" ht="20.100000000000001" customHeight="1" x14ac:dyDescent="0.2">
      <c r="A5" t="s">
        <v>71</v>
      </c>
      <c r="B5" s="192">
        <v>14252.245699999999</v>
      </c>
      <c r="C5" s="192">
        <v>13776.422699999999</v>
      </c>
      <c r="D5" s="192">
        <v>14141.1505</v>
      </c>
      <c r="E5" s="193">
        <v>-2.9437817746496506</v>
      </c>
      <c r="F5" s="193">
        <v>0.40843686224228293</v>
      </c>
      <c r="I5" s="16"/>
    </row>
    <row r="6" spans="1:9" ht="20.100000000000001" customHeight="1" x14ac:dyDescent="0.2">
      <c r="A6" t="s">
        <v>31</v>
      </c>
      <c r="B6" s="192">
        <v>7331.4659000000001</v>
      </c>
      <c r="C6" s="192">
        <v>7468.1938</v>
      </c>
      <c r="D6" s="192">
        <v>7981.2726478277482</v>
      </c>
      <c r="E6" s="193">
        <v>6.4886323882292771</v>
      </c>
      <c r="F6" s="193">
        <v>4.5390355418921473</v>
      </c>
      <c r="I6" s="16"/>
    </row>
    <row r="7" spans="1:9" ht="20.100000000000001" customHeight="1" x14ac:dyDescent="0.2">
      <c r="A7" t="s">
        <v>32</v>
      </c>
      <c r="B7" s="192">
        <v>3277.4603002399999</v>
      </c>
      <c r="C7" s="192">
        <v>3275.221</v>
      </c>
      <c r="D7" s="192">
        <v>3417.7000000000003</v>
      </c>
      <c r="E7" s="193">
        <v>2.0042859584503674</v>
      </c>
      <c r="F7" s="193">
        <v>2.0740272742356893</v>
      </c>
      <c r="I7" s="16"/>
    </row>
    <row r="8" spans="1:9" ht="20.100000000000001" customHeight="1" x14ac:dyDescent="0.2">
      <c r="A8" t="s">
        <v>69</v>
      </c>
      <c r="B8" s="192">
        <v>2846.1586814799994</v>
      </c>
      <c r="C8" s="192">
        <v>3010.6306034899994</v>
      </c>
      <c r="D8" s="192">
        <v>3102.4459999999999</v>
      </c>
      <c r="E8" s="193">
        <v>6.6269638252649372</v>
      </c>
      <c r="F8" s="193">
        <v>0.80189127797116555</v>
      </c>
      <c r="I8" s="16"/>
    </row>
    <row r="9" spans="1:9" ht="20.100000000000001" customHeight="1" x14ac:dyDescent="0.2">
      <c r="A9" t="s">
        <v>33</v>
      </c>
      <c r="B9" s="192">
        <v>1582</v>
      </c>
      <c r="C9" s="192">
        <v>1582</v>
      </c>
      <c r="D9" s="192">
        <v>1683.8</v>
      </c>
      <c r="E9" s="193">
        <v>4.0999999999999996</v>
      </c>
      <c r="F9" s="193">
        <v>4.0999999999999996</v>
      </c>
      <c r="I9" s="16"/>
    </row>
    <row r="10" spans="1:9" ht="20.100000000000001" customHeight="1" x14ac:dyDescent="0.2">
      <c r="A10" t="s">
        <v>34</v>
      </c>
      <c r="B10" s="192">
        <v>911.25650099999996</v>
      </c>
      <c r="C10" s="192">
        <v>917.45979999999997</v>
      </c>
      <c r="D10" s="192">
        <v>920.61</v>
      </c>
      <c r="E10" s="193">
        <v>-1.1772420845424421</v>
      </c>
      <c r="F10" s="193">
        <v>-1.8454208051296632</v>
      </c>
      <c r="I10" s="16"/>
    </row>
    <row r="11" spans="1:9" ht="20.100000000000001" customHeight="1" x14ac:dyDescent="0.2">
      <c r="A11" t="s">
        <v>72</v>
      </c>
      <c r="B11" s="192">
        <v>577.73979599999996</v>
      </c>
      <c r="C11" s="192">
        <v>586.93912899999998</v>
      </c>
      <c r="D11" s="192">
        <v>635.74943700000006</v>
      </c>
      <c r="E11" s="193">
        <v>7.6404790686164716</v>
      </c>
      <c r="F11" s="193">
        <v>5.9533865537268582</v>
      </c>
      <c r="I11" s="16"/>
    </row>
    <row r="12" spans="1:9" ht="20.100000000000001" customHeight="1" x14ac:dyDescent="0.2">
      <c r="A12" t="s">
        <v>73</v>
      </c>
      <c r="B12" s="192">
        <v>380.99884000941529</v>
      </c>
      <c r="C12" s="192">
        <v>375.85684000941529</v>
      </c>
      <c r="D12" s="192">
        <v>365.03199999999998</v>
      </c>
      <c r="E12" s="193">
        <v>-6.2806633518490855</v>
      </c>
      <c r="F12" s="193">
        <v>-4.9985134007328043</v>
      </c>
      <c r="I12" s="16"/>
    </row>
    <row r="13" spans="1:9" ht="20.100000000000001" customHeight="1" x14ac:dyDescent="0.2">
      <c r="A13" t="s">
        <v>35</v>
      </c>
      <c r="B13" s="192">
        <v>325.15916900000002</v>
      </c>
      <c r="C13" s="192">
        <v>322.82779600000003</v>
      </c>
      <c r="D13" s="192">
        <v>354.49279300000001</v>
      </c>
      <c r="E13" s="193">
        <v>6.6432388972935854</v>
      </c>
      <c r="F13" s="193">
        <v>7.4133868550540143</v>
      </c>
      <c r="I13" s="16"/>
    </row>
    <row r="14" spans="1:9" ht="20.100000000000001" customHeight="1" x14ac:dyDescent="0.2">
      <c r="A14" t="s">
        <v>36</v>
      </c>
      <c r="B14" s="192">
        <v>226.9</v>
      </c>
      <c r="C14" s="192">
        <v>226.9</v>
      </c>
      <c r="D14" s="192">
        <v>237.59999999999997</v>
      </c>
      <c r="E14" s="193">
        <v>2.4315776805616309</v>
      </c>
      <c r="F14" s="193">
        <v>2.4315776805616309</v>
      </c>
      <c r="I14" s="16"/>
    </row>
    <row r="15" spans="1:9" ht="20.100000000000001" customHeight="1" x14ac:dyDescent="0.2">
      <c r="A15" t="s">
        <v>70</v>
      </c>
      <c r="B15" s="192">
        <v>135.18100000000001</v>
      </c>
      <c r="C15" s="192">
        <v>135.15107400000002</v>
      </c>
      <c r="D15" s="192">
        <v>148.88462000000001</v>
      </c>
      <c r="E15" s="193">
        <v>7.7348232460377773</v>
      </c>
      <c r="F15" s="193">
        <v>7.7586785675312768</v>
      </c>
      <c r="I15" s="16"/>
    </row>
    <row r="16" spans="1:9" ht="20.100000000000001" customHeight="1" x14ac:dyDescent="0.2">
      <c r="A16" t="s">
        <v>59</v>
      </c>
      <c r="B16" s="192">
        <v>80.588499999999996</v>
      </c>
      <c r="C16" s="192">
        <v>91.35499999999999</v>
      </c>
      <c r="D16" s="192">
        <v>89.71</v>
      </c>
      <c r="E16" s="193">
        <v>8.8904282578662048</v>
      </c>
      <c r="F16" s="193">
        <v>-3.9426820900984865</v>
      </c>
      <c r="I16" s="16"/>
    </row>
    <row r="17" spans="1:10" ht="20.100000000000001" customHeight="1" x14ac:dyDescent="0.2">
      <c r="A17" t="s">
        <v>74</v>
      </c>
      <c r="B17" s="192">
        <v>93.041849999999997</v>
      </c>
      <c r="C17" s="192">
        <v>90.700999999999993</v>
      </c>
      <c r="D17" s="192">
        <v>94.634999999999991</v>
      </c>
      <c r="E17" s="193">
        <v>-0.50634834083139424</v>
      </c>
      <c r="F17" s="193">
        <v>2.061426154338065</v>
      </c>
      <c r="I17" s="16"/>
    </row>
    <row r="18" spans="1:10" ht="20.100000000000001" customHeight="1" x14ac:dyDescent="0.2">
      <c r="A18" t="s">
        <v>61</v>
      </c>
      <c r="B18" s="192">
        <v>13.707000000000001</v>
      </c>
      <c r="C18" s="192">
        <v>13.707000000000001</v>
      </c>
      <c r="D18" s="192">
        <v>15.39016</v>
      </c>
      <c r="E18" s="193">
        <v>6.708645037798334</v>
      </c>
      <c r="F18" s="193">
        <v>6.708645037798334</v>
      </c>
    </row>
    <row r="19" spans="1:10" ht="20.100000000000001" customHeight="1" x14ac:dyDescent="0.2">
      <c r="A19" s="194" t="s">
        <v>37</v>
      </c>
      <c r="B19" s="195">
        <v>52190.442919729423</v>
      </c>
      <c r="C19" s="195">
        <v>52190.442919729423</v>
      </c>
      <c r="D19" s="195">
        <v>54107.621157827751</v>
      </c>
      <c r="E19" s="196">
        <v>1.4</v>
      </c>
      <c r="F19" s="196">
        <v>1.4</v>
      </c>
    </row>
    <row r="20" spans="1:10" ht="20.100000000000001" customHeight="1" x14ac:dyDescent="0.2">
      <c r="A20" t="s">
        <v>38</v>
      </c>
      <c r="B20" s="192">
        <v>52190</v>
      </c>
      <c r="C20" s="192">
        <v>52190.442919729423</v>
      </c>
      <c r="D20" s="192">
        <v>52927.375843461734</v>
      </c>
      <c r="E20" s="193">
        <v>1.4</v>
      </c>
      <c r="F20" s="193">
        <v>1.4</v>
      </c>
    </row>
    <row r="21" spans="1:10" ht="20.100000000000001" customHeight="1" x14ac:dyDescent="0.2">
      <c r="A21" t="s">
        <v>17</v>
      </c>
      <c r="B21" s="44"/>
      <c r="C21" s="3"/>
      <c r="D21" s="3"/>
      <c r="E21" s="3"/>
    </row>
    <row r="22" spans="1:10" s="72" customFormat="1" ht="20.100000000000001" customHeight="1" x14ac:dyDescent="0.2">
      <c r="A22" s="72" t="s">
        <v>18</v>
      </c>
      <c r="B22" s="130"/>
      <c r="C22" s="125"/>
      <c r="D22" s="125"/>
      <c r="E22" s="125"/>
    </row>
    <row r="23" spans="1:10" s="72" customFormat="1" ht="20.100000000000001" customHeight="1" x14ac:dyDescent="0.2">
      <c r="A23" s="72" t="s">
        <v>19</v>
      </c>
      <c r="B23" s="128"/>
      <c r="C23" s="128"/>
      <c r="D23" s="128"/>
      <c r="E23" s="128"/>
    </row>
    <row r="24" spans="1:10" s="72" customFormat="1" ht="20.100000000000001" customHeight="1" x14ac:dyDescent="0.2">
      <c r="A24" s="197" t="s">
        <v>85</v>
      </c>
      <c r="B24" s="157"/>
      <c r="C24" s="157"/>
      <c r="D24" s="157"/>
      <c r="E24" s="157"/>
      <c r="F24" s="157"/>
      <c r="G24" s="157"/>
      <c r="H24" s="158"/>
      <c r="I24" s="158"/>
      <c r="J24" s="158"/>
    </row>
    <row r="25" spans="1:10" ht="20.100000000000001" customHeight="1" x14ac:dyDescent="0.2">
      <c r="A25" s="10" t="s">
        <v>4</v>
      </c>
      <c r="B25" s="25"/>
      <c r="C25" s="25"/>
      <c r="D25" s="25"/>
      <c r="E25" s="25"/>
    </row>
    <row r="26" spans="1:10" ht="20.100000000000001" customHeight="1" x14ac:dyDescent="0.2"/>
    <row r="27" spans="1:10" ht="20.100000000000001" customHeight="1" x14ac:dyDescent="0.2"/>
    <row r="31" spans="1:10" x14ac:dyDescent="0.2">
      <c r="A31" s="3"/>
      <c r="B31" s="3"/>
      <c r="C31" s="3"/>
      <c r="D31" s="3"/>
      <c r="E31" s="3"/>
    </row>
  </sheetData>
  <hyperlinks>
    <hyperlink ref="A25" location="'Table of Contents'!A1" display="Return to Contents" xr:uid="{C3741332-01F4-4F99-8EE1-936871DE6002}"/>
  </hyperlink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BF33A-3A56-48E8-AD9B-440F59994F40}">
  <dimension ref="A1:K26"/>
  <sheetViews>
    <sheetView showGridLines="0" zoomScaleNormal="100" workbookViewId="0"/>
  </sheetViews>
  <sheetFormatPr defaultRowHeight="15" x14ac:dyDescent="0.2"/>
  <cols>
    <col min="1" max="1" width="38" customWidth="1"/>
    <col min="2" max="2" width="9.77734375" customWidth="1"/>
    <col min="3" max="5" width="8.6640625" customWidth="1"/>
  </cols>
  <sheetData>
    <row r="1" spans="1:6" s="72" customFormat="1" ht="20.100000000000001" customHeight="1" x14ac:dyDescent="0.2">
      <c r="A1" s="124" t="s">
        <v>97</v>
      </c>
      <c r="B1" s="127"/>
      <c r="C1" s="127"/>
      <c r="D1" s="127"/>
      <c r="E1" s="127"/>
      <c r="F1" s="125"/>
    </row>
    <row r="2" spans="1:6" ht="20.100000000000001" customHeight="1" x14ac:dyDescent="0.2">
      <c r="A2" t="s">
        <v>48</v>
      </c>
      <c r="B2" s="12"/>
      <c r="C2" s="12"/>
      <c r="D2" s="12"/>
      <c r="E2" s="12"/>
      <c r="F2" s="3"/>
    </row>
    <row r="3" spans="1:6" ht="47.25" customHeight="1" x14ac:dyDescent="0.2">
      <c r="A3" s="20" t="s">
        <v>75</v>
      </c>
      <c r="B3" s="31" t="s">
        <v>117</v>
      </c>
      <c r="C3" s="30" t="s">
        <v>8</v>
      </c>
      <c r="D3" s="45" t="s">
        <v>9</v>
      </c>
      <c r="E3" s="30" t="s">
        <v>10</v>
      </c>
      <c r="F3" s="21"/>
    </row>
    <row r="4" spans="1:6" ht="20.100000000000001" customHeight="1" x14ac:dyDescent="0.2">
      <c r="A4" s="159" t="s">
        <v>98</v>
      </c>
      <c r="B4" s="165">
        <v>38.927429207116667</v>
      </c>
      <c r="C4" s="165">
        <v>38.662109980737206</v>
      </c>
      <c r="D4" s="165">
        <v>39.452429197804634</v>
      </c>
      <c r="E4" s="165">
        <v>39.997801208472083</v>
      </c>
      <c r="F4" s="26"/>
    </row>
    <row r="5" spans="1:6" ht="20.100000000000001" customHeight="1" x14ac:dyDescent="0.2">
      <c r="A5" s="72" t="s">
        <v>60</v>
      </c>
      <c r="B5" s="148">
        <v>26.396187885012395</v>
      </c>
      <c r="C5" s="148">
        <v>26.135228637665215</v>
      </c>
      <c r="D5" s="149">
        <v>25.507353369410108</v>
      </c>
      <c r="E5" s="148">
        <v>24.800534559427696</v>
      </c>
      <c r="F5" s="26"/>
    </row>
    <row r="6" spans="1:6" ht="20.100000000000001" customHeight="1" x14ac:dyDescent="0.2">
      <c r="A6" s="144" t="s">
        <v>31</v>
      </c>
      <c r="B6" s="165">
        <v>14.309364184096756</v>
      </c>
      <c r="C6" s="165">
        <v>14.750736545129184</v>
      </c>
      <c r="D6" s="165">
        <v>15.190954007646674</v>
      </c>
      <c r="E6" s="165">
        <v>15.510108469477558</v>
      </c>
      <c r="F6" s="26"/>
    </row>
    <row r="7" spans="1:6" ht="20.100000000000001" customHeight="1" x14ac:dyDescent="0.2">
      <c r="A7" s="72" t="s">
        <v>32</v>
      </c>
      <c r="B7" s="148">
        <v>6.2754418072932294</v>
      </c>
      <c r="C7" s="148">
        <v>6.3164854171482308</v>
      </c>
      <c r="D7" s="148">
        <v>6.1612341667923873</v>
      </c>
      <c r="E7" s="148">
        <v>5.9905039409345457</v>
      </c>
      <c r="F7" s="43"/>
    </row>
    <row r="8" spans="1:6" ht="20.100000000000001" customHeight="1" x14ac:dyDescent="0.2">
      <c r="A8" s="120" t="s">
        <v>69</v>
      </c>
      <c r="B8" s="151">
        <v>5.7684911349147638</v>
      </c>
      <c r="C8" s="151">
        <v>5.7338429108727667</v>
      </c>
      <c r="D8" s="151">
        <v>5.6427309137240584</v>
      </c>
      <c r="E8" s="151">
        <v>5.4828598070588734</v>
      </c>
      <c r="F8" s="43"/>
    </row>
    <row r="9" spans="1:6" ht="20.100000000000001" customHeight="1" x14ac:dyDescent="0.2">
      <c r="A9" s="72" t="s">
        <v>33</v>
      </c>
      <c r="B9" s="148">
        <v>3.0321154397052843</v>
      </c>
      <c r="C9" s="148">
        <v>3.1119460881277434</v>
      </c>
      <c r="D9" s="148">
        <v>3.0496264120589283</v>
      </c>
      <c r="E9" s="148">
        <v>3.2774041709917339</v>
      </c>
      <c r="F9" s="43"/>
    </row>
    <row r="10" spans="1:6" ht="20.100000000000001" customHeight="1" x14ac:dyDescent="0.2">
      <c r="A10" s="120" t="s">
        <v>34</v>
      </c>
      <c r="B10" s="151">
        <v>1.7578904289372583</v>
      </c>
      <c r="C10" s="151">
        <v>1.7014423851949649</v>
      </c>
      <c r="D10" s="152">
        <v>1.6563724402186935</v>
      </c>
      <c r="E10" s="152">
        <v>1.6104737074051561</v>
      </c>
      <c r="F10" s="43"/>
    </row>
    <row r="11" spans="1:6" ht="20.100000000000001" customHeight="1" x14ac:dyDescent="0.2">
      <c r="A11" s="72" t="s">
        <v>72</v>
      </c>
      <c r="B11" s="150">
        <v>1.1245993309329421</v>
      </c>
      <c r="C11" s="150">
        <v>1.1749720712089118</v>
      </c>
      <c r="D11" s="150">
        <v>1.0852589128413543</v>
      </c>
      <c r="E11" s="150">
        <v>1.0744844169719712</v>
      </c>
      <c r="F11" s="3"/>
    </row>
    <row r="12" spans="1:6" ht="20.100000000000001" customHeight="1" x14ac:dyDescent="0.2">
      <c r="A12" s="120" t="s">
        <v>73</v>
      </c>
      <c r="B12" s="151">
        <v>0.72015777086670973</v>
      </c>
      <c r="C12" s="151">
        <v>0.67464063691735743</v>
      </c>
      <c r="D12" s="151">
        <v>0.56392923397883654</v>
      </c>
      <c r="E12" s="151">
        <v>0.55037974839727732</v>
      </c>
      <c r="F12" s="3"/>
    </row>
    <row r="13" spans="1:6" ht="20.100000000000001" customHeight="1" x14ac:dyDescent="0.2">
      <c r="A13" s="72" t="s">
        <v>35</v>
      </c>
      <c r="B13" s="148">
        <v>0.61855123546918334</v>
      </c>
      <c r="C13" s="148">
        <v>0.65516240672634996</v>
      </c>
      <c r="D13" s="148">
        <v>0.64488166440583961</v>
      </c>
      <c r="E13" s="148">
        <v>0.6849071078118476</v>
      </c>
      <c r="F13" s="3"/>
    </row>
    <row r="14" spans="1:6" ht="20.100000000000001" customHeight="1" x14ac:dyDescent="0.2">
      <c r="A14" s="120" t="s">
        <v>36</v>
      </c>
      <c r="B14" s="151">
        <v>0.43474966241121837</v>
      </c>
      <c r="C14" s="151">
        <v>0.43912483106019229</v>
      </c>
      <c r="D14" s="151">
        <v>0.42150921830481375</v>
      </c>
      <c r="E14" s="151">
        <v>0.40544301906546198</v>
      </c>
      <c r="F14" s="3"/>
    </row>
    <row r="15" spans="1:6" ht="20.100000000000001" customHeight="1" x14ac:dyDescent="0.2">
      <c r="A15" s="72" t="s">
        <v>70</v>
      </c>
      <c r="B15" s="148">
        <v>0.25901231429885818</v>
      </c>
      <c r="C15" s="148">
        <v>0.27516386197374132</v>
      </c>
      <c r="D15" s="148">
        <v>0.26460225372488994</v>
      </c>
      <c r="E15" s="148">
        <v>0.26544587193531349</v>
      </c>
      <c r="F15" s="3"/>
    </row>
    <row r="16" spans="1:6" ht="20.100000000000001" customHeight="1" x14ac:dyDescent="0.2">
      <c r="A16" s="120" t="s">
        <v>59</v>
      </c>
      <c r="B16" s="151">
        <v>0.17503990925331359</v>
      </c>
      <c r="C16" s="151">
        <v>0.1657991944209169</v>
      </c>
      <c r="D16" s="151">
        <v>0.16187325331389057</v>
      </c>
      <c r="E16" s="151">
        <v>0.1573876816978044</v>
      </c>
    </row>
    <row r="17" spans="1:11" ht="20.100000000000001" customHeight="1" x14ac:dyDescent="0.2">
      <c r="A17" s="72" t="s">
        <v>74</v>
      </c>
      <c r="B17" s="150">
        <v>0.17378681855601549</v>
      </c>
      <c r="C17" s="150">
        <v>0.17490142418931523</v>
      </c>
      <c r="D17" s="150">
        <v>0.17075995237275704</v>
      </c>
      <c r="E17" s="150">
        <v>0.16602812682501081</v>
      </c>
    </row>
    <row r="18" spans="1:11" ht="20.100000000000001" customHeight="1" x14ac:dyDescent="0.2">
      <c r="A18" s="120" t="s">
        <v>61</v>
      </c>
      <c r="B18" s="151">
        <v>2.7182871135425099E-2</v>
      </c>
      <c r="C18" s="151">
        <v>2.8443608627901219E-2</v>
      </c>
      <c r="D18" s="153">
        <v>2.6485003402135374E-2</v>
      </c>
      <c r="E18" s="151">
        <v>2.6238163527674489E-2</v>
      </c>
      <c r="H18" s="143"/>
      <c r="I18" s="143"/>
      <c r="J18" s="143"/>
      <c r="K18" s="143"/>
    </row>
    <row r="19" spans="1:11" ht="20.100000000000001" customHeight="1" x14ac:dyDescent="0.2">
      <c r="A19" s="145" t="s">
        <v>62</v>
      </c>
      <c r="B19" s="166">
        <v>100</v>
      </c>
      <c r="C19" s="166">
        <v>100</v>
      </c>
      <c r="D19" s="166">
        <v>100</v>
      </c>
      <c r="E19" s="167">
        <v>100</v>
      </c>
    </row>
    <row r="20" spans="1:11" ht="20.100000000000001" customHeight="1" x14ac:dyDescent="0.2">
      <c r="A20" t="s">
        <v>17</v>
      </c>
      <c r="B20" s="44"/>
      <c r="C20" s="3"/>
      <c r="D20" s="3"/>
      <c r="E20" s="3"/>
      <c r="F20" s="3"/>
    </row>
    <row r="21" spans="1:11" ht="20.100000000000001" customHeight="1" x14ac:dyDescent="0.2">
      <c r="A21" t="s">
        <v>18</v>
      </c>
      <c r="B21" s="104"/>
      <c r="C21" s="3"/>
      <c r="D21" s="3"/>
      <c r="E21" s="3"/>
    </row>
    <row r="22" spans="1:11" ht="20.100000000000001" customHeight="1" x14ac:dyDescent="0.2">
      <c r="A22" t="s">
        <v>19</v>
      </c>
      <c r="B22" s="105"/>
      <c r="C22" s="105"/>
      <c r="D22" s="105"/>
      <c r="E22" s="105"/>
    </row>
    <row r="23" spans="1:11" ht="20.100000000000001" customHeight="1" x14ac:dyDescent="0.2">
      <c r="A23" s="49" t="s">
        <v>91</v>
      </c>
      <c r="B23" s="105"/>
      <c r="C23" s="105"/>
      <c r="D23" s="105"/>
      <c r="E23" s="105"/>
    </row>
    <row r="24" spans="1:11" ht="20.100000000000001" customHeight="1" x14ac:dyDescent="0.2">
      <c r="A24" s="10" t="s">
        <v>4</v>
      </c>
      <c r="B24" s="104"/>
      <c r="C24" s="25"/>
      <c r="D24" s="25"/>
      <c r="E24" s="60"/>
    </row>
    <row r="25" spans="1:11" ht="20.100000000000001" customHeight="1" x14ac:dyDescent="0.2">
      <c r="B25" s="25"/>
      <c r="C25" s="25"/>
      <c r="D25" s="25"/>
      <c r="E25" s="25"/>
    </row>
    <row r="26" spans="1:11" x14ac:dyDescent="0.2">
      <c r="A26" s="3"/>
      <c r="B26" s="3"/>
      <c r="C26" s="3"/>
      <c r="D26" s="3"/>
      <c r="E26" s="3"/>
    </row>
  </sheetData>
  <hyperlinks>
    <hyperlink ref="A24" location="'Table of Contents'!A1" display="Return to Contents" xr:uid="{85F16734-942E-4564-BF34-9DCD5C893475}"/>
  </hyperlink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400A2-4B1A-4850-9969-FC2ADF03DD1D}">
  <dimension ref="A1:I39"/>
  <sheetViews>
    <sheetView showGridLines="0" zoomScaleNormal="100" workbookViewId="0"/>
  </sheetViews>
  <sheetFormatPr defaultRowHeight="20.100000000000001" customHeight="1" x14ac:dyDescent="0.2"/>
  <cols>
    <col min="1" max="1" width="36.77734375" customWidth="1"/>
    <col min="2" max="2" width="16.6640625" customWidth="1"/>
  </cols>
  <sheetData>
    <row r="1" spans="1:9" s="72" customFormat="1" ht="20.100000000000001" customHeight="1" x14ac:dyDescent="0.2">
      <c r="A1" s="124" t="s">
        <v>112</v>
      </c>
      <c r="B1" s="125"/>
      <c r="D1" s="125"/>
      <c r="E1" s="125"/>
    </row>
    <row r="2" spans="1:9" s="72" customFormat="1" ht="20.100000000000001" customHeight="1" x14ac:dyDescent="0.2">
      <c r="A2" s="126" t="s">
        <v>100</v>
      </c>
      <c r="B2" s="125"/>
      <c r="D2" s="125"/>
      <c r="E2" s="125"/>
    </row>
    <row r="3" spans="1:9" ht="20.100000000000001" customHeight="1" x14ac:dyDescent="0.2">
      <c r="A3" t="s">
        <v>113</v>
      </c>
      <c r="B3" s="3"/>
      <c r="D3" s="3"/>
      <c r="E3" s="3"/>
    </row>
    <row r="4" spans="1:9" s="72" customFormat="1" ht="20.100000000000001" customHeight="1" x14ac:dyDescent="0.2">
      <c r="A4" s="160" t="s">
        <v>135</v>
      </c>
      <c r="B4" s="125"/>
      <c r="D4" s="125"/>
      <c r="E4" s="125"/>
    </row>
    <row r="5" spans="1:9" ht="20.100000000000001" customHeight="1" x14ac:dyDescent="0.2">
      <c r="B5" s="14"/>
      <c r="C5" s="14"/>
      <c r="D5" s="14"/>
      <c r="E5" s="61"/>
    </row>
    <row r="6" spans="1:9" ht="20.100000000000001" customHeight="1" x14ac:dyDescent="0.2">
      <c r="A6" s="14"/>
      <c r="B6" s="14"/>
      <c r="C6" s="70"/>
      <c r="D6" s="14"/>
      <c r="E6" s="4"/>
    </row>
    <row r="7" spans="1:9" ht="20.100000000000001" customHeight="1" x14ac:dyDescent="0.2">
      <c r="A7" s="14"/>
      <c r="B7" s="14"/>
      <c r="D7" s="14"/>
      <c r="E7" s="4"/>
    </row>
    <row r="8" spans="1:9" ht="20.100000000000001" customHeight="1" x14ac:dyDescent="0.2">
      <c r="A8" s="14"/>
      <c r="B8" s="14"/>
      <c r="C8" s="14"/>
      <c r="D8" s="14"/>
      <c r="E8" s="4"/>
    </row>
    <row r="9" spans="1:9" ht="20.100000000000001" customHeight="1" x14ac:dyDescent="0.2">
      <c r="A9" s="14"/>
      <c r="B9" s="14"/>
      <c r="C9" s="14"/>
      <c r="D9" s="14"/>
      <c r="E9" s="4"/>
    </row>
    <row r="10" spans="1:9" ht="20.100000000000001" customHeight="1" x14ac:dyDescent="0.2">
      <c r="A10" s="14"/>
      <c r="B10" s="14"/>
      <c r="C10" s="14"/>
      <c r="D10" s="14"/>
      <c r="E10" s="14"/>
    </row>
    <row r="11" spans="1:9" ht="20.100000000000001" customHeight="1" x14ac:dyDescent="0.2">
      <c r="B11" s="14"/>
      <c r="C11" s="14"/>
      <c r="D11" s="14"/>
      <c r="E11" s="14"/>
    </row>
    <row r="12" spans="1:9" ht="20.100000000000001" customHeight="1" x14ac:dyDescent="0.2">
      <c r="A12" s="14"/>
      <c r="B12" s="14"/>
      <c r="C12" s="14"/>
      <c r="D12" s="14"/>
      <c r="E12" s="14"/>
    </row>
    <row r="13" spans="1:9" ht="20.100000000000001" customHeight="1" x14ac:dyDescent="0.2">
      <c r="A13" s="14"/>
      <c r="B13" s="14"/>
      <c r="C13" s="14"/>
      <c r="D13" s="14"/>
      <c r="E13" s="14"/>
    </row>
    <row r="14" spans="1:9" ht="20.100000000000001" customHeight="1" x14ac:dyDescent="0.2">
      <c r="A14" s="14"/>
      <c r="B14" s="14"/>
      <c r="C14" s="14"/>
      <c r="D14" s="14"/>
      <c r="E14" s="14"/>
    </row>
    <row r="15" spans="1:9" ht="20.100000000000001" customHeight="1" x14ac:dyDescent="0.2">
      <c r="A15" s="14"/>
      <c r="B15" s="14"/>
      <c r="C15" s="14"/>
      <c r="D15" s="14"/>
      <c r="E15" s="14"/>
      <c r="G15" s="62"/>
      <c r="H15" s="62"/>
      <c r="I15" s="62"/>
    </row>
    <row r="16" spans="1:9" ht="20.100000000000001" customHeight="1" x14ac:dyDescent="0.2">
      <c r="A16" s="14"/>
      <c r="B16" s="14"/>
      <c r="C16" s="14"/>
      <c r="D16" s="14"/>
      <c r="E16" s="14"/>
    </row>
    <row r="17" spans="1:8" ht="20.100000000000001" customHeight="1" x14ac:dyDescent="0.2">
      <c r="A17" s="14"/>
      <c r="B17" s="14"/>
      <c r="C17" s="14"/>
      <c r="D17" s="14"/>
      <c r="E17" s="14"/>
    </row>
    <row r="18" spans="1:8" ht="45" x14ac:dyDescent="0.25">
      <c r="A18" s="122" t="s">
        <v>80</v>
      </c>
      <c r="B18" s="123" t="s">
        <v>132</v>
      </c>
      <c r="C18" s="14"/>
      <c r="E18" s="134"/>
      <c r="F18" s="134"/>
      <c r="G18" s="134"/>
      <c r="H18" s="64"/>
    </row>
    <row r="19" spans="1:8" ht="20.100000000000001" customHeight="1" x14ac:dyDescent="0.25">
      <c r="A19" t="s">
        <v>61</v>
      </c>
      <c r="B19" s="192">
        <v>-3.2296987999999999E-2</v>
      </c>
      <c r="C19" s="14"/>
      <c r="E19" s="134"/>
      <c r="F19" s="134"/>
      <c r="G19" s="134"/>
      <c r="H19" s="14"/>
    </row>
    <row r="20" spans="1:8" ht="20.100000000000001" customHeight="1" x14ac:dyDescent="0.25">
      <c r="A20" t="s">
        <v>74</v>
      </c>
      <c r="B20" s="192">
        <v>-1.63369152</v>
      </c>
      <c r="C20" s="14"/>
      <c r="E20" s="134"/>
      <c r="F20" s="134"/>
      <c r="G20" s="134"/>
    </row>
    <row r="21" spans="1:8" ht="20.100000000000001" customHeight="1" x14ac:dyDescent="0.25">
      <c r="A21" t="s">
        <v>59</v>
      </c>
      <c r="B21" s="192">
        <v>-6.9229374039999998</v>
      </c>
      <c r="C21" s="14"/>
      <c r="E21" s="134"/>
      <c r="F21" s="134"/>
      <c r="G21" s="134"/>
    </row>
    <row r="22" spans="1:8" ht="20.100000000000001" customHeight="1" x14ac:dyDescent="0.25">
      <c r="A22" t="s">
        <v>70</v>
      </c>
      <c r="B22" s="192">
        <v>7.249793929</v>
      </c>
      <c r="C22" s="14"/>
      <c r="E22" s="134"/>
      <c r="F22" s="134"/>
      <c r="G22" s="134"/>
    </row>
    <row r="23" spans="1:8" ht="20.100000000000001" customHeight="1" x14ac:dyDescent="0.25">
      <c r="A23" t="s">
        <v>99</v>
      </c>
      <c r="B23" s="192">
        <v>-9.3963809390000002</v>
      </c>
      <c r="C23" s="14"/>
      <c r="E23" s="134"/>
      <c r="F23" s="134"/>
      <c r="G23" s="134"/>
    </row>
    <row r="24" spans="1:8" ht="20.100000000000001" customHeight="1" x14ac:dyDescent="0.25">
      <c r="A24" t="s">
        <v>105</v>
      </c>
      <c r="B24" s="192">
        <v>-10.522127530000001</v>
      </c>
      <c r="C24" s="14"/>
      <c r="E24" s="134"/>
      <c r="F24" s="134"/>
      <c r="G24" s="134"/>
    </row>
    <row r="25" spans="1:8" ht="20.100000000000001" customHeight="1" x14ac:dyDescent="0.25">
      <c r="A25" t="s">
        <v>35</v>
      </c>
      <c r="B25" s="192">
        <v>44.596891720000002</v>
      </c>
      <c r="C25" s="14"/>
      <c r="E25" s="134"/>
      <c r="F25" s="134"/>
      <c r="G25" s="134"/>
    </row>
    <row r="26" spans="1:8" ht="20.100000000000001" customHeight="1" x14ac:dyDescent="0.25">
      <c r="A26" t="s">
        <v>34</v>
      </c>
      <c r="B26" s="192">
        <v>-53.506437159999997</v>
      </c>
      <c r="C26" s="14"/>
      <c r="E26" s="134"/>
      <c r="F26" s="134"/>
      <c r="G26" s="134"/>
    </row>
    <row r="27" spans="1:8" ht="20.100000000000001" customHeight="1" x14ac:dyDescent="0.25">
      <c r="A27" t="s">
        <v>32</v>
      </c>
      <c r="B27" s="192">
        <v>-61.560322960000001</v>
      </c>
      <c r="C27" s="14"/>
      <c r="E27" s="134"/>
      <c r="F27" s="134"/>
      <c r="G27" s="134"/>
    </row>
    <row r="28" spans="1:8" ht="20.100000000000001" customHeight="1" x14ac:dyDescent="0.25">
      <c r="A28" t="s">
        <v>69</v>
      </c>
      <c r="B28" s="192">
        <v>-69.300269119999996</v>
      </c>
      <c r="C28" s="14"/>
      <c r="E28" s="134"/>
      <c r="F28" s="134"/>
      <c r="G28" s="134"/>
    </row>
    <row r="29" spans="1:8" ht="20.100000000000001" customHeight="1" x14ac:dyDescent="0.25">
      <c r="A29" t="s">
        <v>73</v>
      </c>
      <c r="B29" s="192">
        <v>-80.600585730000006</v>
      </c>
      <c r="C29" s="14"/>
      <c r="E29" s="134"/>
      <c r="F29" s="134"/>
      <c r="G29" s="134"/>
    </row>
    <row r="30" spans="1:8" ht="20.100000000000001" customHeight="1" x14ac:dyDescent="0.25">
      <c r="A30" t="s">
        <v>33</v>
      </c>
      <c r="B30" s="192">
        <v>202.21346940000001</v>
      </c>
      <c r="C30" s="14"/>
      <c r="E30" s="134"/>
      <c r="F30" s="134"/>
      <c r="G30" s="134"/>
    </row>
    <row r="31" spans="1:8" ht="20.100000000000001" customHeight="1" x14ac:dyDescent="0.25">
      <c r="A31" t="s">
        <v>71</v>
      </c>
      <c r="B31" s="192">
        <v>-471.94890800000002</v>
      </c>
      <c r="C31" s="14"/>
      <c r="E31" s="134"/>
      <c r="F31" s="134"/>
      <c r="G31" s="134"/>
    </row>
    <row r="32" spans="1:8" ht="20.100000000000001" customHeight="1" x14ac:dyDescent="0.25">
      <c r="A32" t="s">
        <v>31</v>
      </c>
      <c r="B32" s="192">
        <v>852.34587020000004</v>
      </c>
      <c r="C32" s="14"/>
      <c r="E32" s="134"/>
      <c r="F32" s="134"/>
      <c r="G32" s="134"/>
    </row>
    <row r="33" spans="1:5" s="72" customFormat="1" ht="19.5" customHeight="1" x14ac:dyDescent="0.2">
      <c r="A33" t="s">
        <v>98</v>
      </c>
      <c r="B33" s="192">
        <v>1140.589604</v>
      </c>
      <c r="C33" s="158"/>
      <c r="D33" s="158"/>
      <c r="E33" s="158"/>
    </row>
    <row r="34" spans="1:5" s="72" customFormat="1" ht="19.5" customHeight="1" x14ac:dyDescent="0.2">
      <c r="A34" s="72" t="s">
        <v>28</v>
      </c>
      <c r="B34" s="162"/>
      <c r="C34" s="158"/>
      <c r="D34" s="158"/>
      <c r="E34" s="158"/>
    </row>
    <row r="35" spans="1:5" s="72" customFormat="1" ht="20.100000000000001" customHeight="1" x14ac:dyDescent="0.2">
      <c r="A35" s="72" t="s">
        <v>18</v>
      </c>
      <c r="B35" s="130"/>
    </row>
    <row r="36" spans="1:5" s="72" customFormat="1" ht="20.100000000000001" customHeight="1" x14ac:dyDescent="0.2">
      <c r="A36" s="72" t="s">
        <v>29</v>
      </c>
      <c r="B36" s="130"/>
    </row>
    <row r="37" spans="1:5" s="72" customFormat="1" ht="20.100000000000001" customHeight="1" x14ac:dyDescent="0.2">
      <c r="A37" t="s">
        <v>118</v>
      </c>
      <c r="B37" s="157"/>
    </row>
    <row r="38" spans="1:5" s="72" customFormat="1" ht="20.100000000000001" customHeight="1" x14ac:dyDescent="0.2">
      <c r="A38" s="161" t="s">
        <v>4</v>
      </c>
      <c r="B38" s="157"/>
    </row>
    <row r="39" spans="1:5" s="72" customFormat="1" ht="20.100000000000001" customHeight="1" x14ac:dyDescent="0.2">
      <c r="A39"/>
      <c r="B39" s="129"/>
    </row>
  </sheetData>
  <phoneticPr fontId="9" type="noConversion"/>
  <hyperlinks>
    <hyperlink ref="A38" location="'Table of Contents'!A1" display="Return to Contents" xr:uid="{5680DCAE-9FE9-418A-835A-992A3A74350C}"/>
  </hyperlinks>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C4616-3855-4D95-B404-2FE1C12E8805}">
  <dimension ref="A1:G23"/>
  <sheetViews>
    <sheetView showGridLines="0" zoomScaleNormal="100" workbookViewId="0"/>
  </sheetViews>
  <sheetFormatPr defaultRowHeight="15" x14ac:dyDescent="0.2"/>
  <cols>
    <col min="1" max="1" width="38" customWidth="1"/>
    <col min="2" max="6" width="8.6640625" customWidth="1"/>
    <col min="9" max="9" width="34.44140625" bestFit="1" customWidth="1"/>
  </cols>
  <sheetData>
    <row r="1" spans="1:7" s="72" customFormat="1" ht="20.100000000000001" customHeight="1" x14ac:dyDescent="0.2">
      <c r="A1" s="124" t="s">
        <v>101</v>
      </c>
      <c r="B1" s="127"/>
      <c r="C1" s="127"/>
      <c r="D1" s="127"/>
      <c r="E1" s="127"/>
      <c r="F1" s="127"/>
      <c r="G1" s="125"/>
    </row>
    <row r="2" spans="1:7" ht="20.100000000000001" customHeight="1" x14ac:dyDescent="0.2">
      <c r="A2" t="s">
        <v>102</v>
      </c>
      <c r="B2" s="12"/>
      <c r="C2" s="12"/>
      <c r="D2" s="12"/>
      <c r="E2" s="12"/>
      <c r="F2" s="12"/>
      <c r="G2" s="3"/>
    </row>
    <row r="3" spans="1:7" ht="20.100000000000001" customHeight="1" x14ac:dyDescent="0.2">
      <c r="A3" s="20" t="s">
        <v>75</v>
      </c>
      <c r="B3" s="31" t="s">
        <v>7</v>
      </c>
      <c r="C3" s="30" t="s">
        <v>8</v>
      </c>
      <c r="D3" s="45" t="s">
        <v>9</v>
      </c>
      <c r="E3" s="30" t="s">
        <v>10</v>
      </c>
      <c r="F3" s="30" t="s">
        <v>11</v>
      </c>
      <c r="G3" s="21"/>
    </row>
    <row r="4" spans="1:7" ht="20.100000000000001" customHeight="1" x14ac:dyDescent="0.2">
      <c r="A4" t="s">
        <v>33</v>
      </c>
      <c r="B4" s="42">
        <v>28.560195204887819</v>
      </c>
      <c r="C4" s="42">
        <v>31.333418128391461</v>
      </c>
      <c r="D4" s="42">
        <v>32.689438758251747</v>
      </c>
      <c r="E4" s="42">
        <v>34.231547766732284</v>
      </c>
      <c r="F4" s="42">
        <v>34.410595755164785</v>
      </c>
      <c r="G4" s="26"/>
    </row>
    <row r="5" spans="1:7" ht="20.100000000000001" customHeight="1" x14ac:dyDescent="0.2">
      <c r="A5" t="s">
        <v>98</v>
      </c>
      <c r="B5" s="42">
        <v>14.967349434702811</v>
      </c>
      <c r="C5" s="42">
        <v>14.100421380916877</v>
      </c>
      <c r="D5" s="42">
        <v>12.634413947518899</v>
      </c>
      <c r="E5" s="42">
        <v>15.121368217631264</v>
      </c>
      <c r="F5" s="42">
        <v>14.230534021337018</v>
      </c>
      <c r="G5" s="26"/>
    </row>
    <row r="6" spans="1:7" ht="20.100000000000001" customHeight="1" x14ac:dyDescent="0.2">
      <c r="A6" t="s">
        <v>59</v>
      </c>
      <c r="B6" s="42">
        <v>12.930829987314892</v>
      </c>
      <c r="C6" s="42">
        <v>14.319286028341482</v>
      </c>
      <c r="D6" s="42">
        <v>15.452076853787458</v>
      </c>
      <c r="E6" s="42">
        <v>16.163161696191782</v>
      </c>
      <c r="F6" s="42">
        <v>17.642737957061662</v>
      </c>
      <c r="G6" s="26"/>
    </row>
    <row r="7" spans="1:7" ht="20.100000000000001" customHeight="1" x14ac:dyDescent="0.2">
      <c r="A7" t="s">
        <v>103</v>
      </c>
      <c r="B7" s="42">
        <v>11.254392794647995</v>
      </c>
      <c r="C7" s="42">
        <v>9.1819393353487495</v>
      </c>
      <c r="D7" s="42">
        <v>9.0618110985198008</v>
      </c>
      <c r="E7" s="42">
        <v>9.1480721835354046</v>
      </c>
      <c r="F7" s="42">
        <v>9.2944780282917296</v>
      </c>
      <c r="G7" s="43"/>
    </row>
    <row r="8" spans="1:7" ht="20.100000000000001" customHeight="1" x14ac:dyDescent="0.2">
      <c r="A8" t="s">
        <v>72</v>
      </c>
      <c r="B8" s="42">
        <v>8.3935833350507778</v>
      </c>
      <c r="C8" s="42">
        <v>7.56379319290944</v>
      </c>
      <c r="D8" s="42">
        <v>7.612341825067749</v>
      </c>
      <c r="E8" s="42">
        <v>6.4361627547954186</v>
      </c>
      <c r="F8" s="42">
        <v>6.3816268474832905</v>
      </c>
      <c r="G8" s="43"/>
    </row>
    <row r="9" spans="1:7" ht="20.100000000000001" customHeight="1" x14ac:dyDescent="0.2">
      <c r="A9" t="s">
        <v>32</v>
      </c>
      <c r="B9" s="42">
        <v>6.9837810144407753</v>
      </c>
      <c r="C9" s="42">
        <v>8.7836959994756629</v>
      </c>
      <c r="D9" s="42">
        <v>6.5266125331618436</v>
      </c>
      <c r="E9" s="42">
        <v>3.6635404778051619</v>
      </c>
      <c r="F9" s="42">
        <v>3.0595986914944655</v>
      </c>
      <c r="G9" s="43"/>
    </row>
    <row r="10" spans="1:7" ht="20.100000000000001" customHeight="1" x14ac:dyDescent="0.2">
      <c r="A10" t="s">
        <v>69</v>
      </c>
      <c r="B10" s="97">
        <v>6.7007969999461947</v>
      </c>
      <c r="C10" s="97">
        <v>6.3518566157896323</v>
      </c>
      <c r="D10" s="97">
        <v>6.5507900454438568</v>
      </c>
      <c r="E10" s="97">
        <v>6.5802416042255922</v>
      </c>
      <c r="F10" s="97">
        <v>6.3452641441397697</v>
      </c>
      <c r="G10" s="43"/>
    </row>
    <row r="11" spans="1:7" ht="20.100000000000001" customHeight="1" x14ac:dyDescent="0.2">
      <c r="A11" t="s">
        <v>74</v>
      </c>
      <c r="B11" s="42">
        <v>6.0337187922603546</v>
      </c>
      <c r="C11" s="42">
        <v>4.4125791625361499</v>
      </c>
      <c r="D11" s="42">
        <v>4.4160980017094218</v>
      </c>
      <c r="E11" s="42">
        <v>4.3945367506381938</v>
      </c>
      <c r="F11" s="42">
        <v>4.6529780033234083</v>
      </c>
      <c r="G11" s="3"/>
    </row>
    <row r="12" spans="1:7" ht="20.100000000000001" customHeight="1" x14ac:dyDescent="0.2">
      <c r="A12" t="s">
        <v>34</v>
      </c>
      <c r="B12" s="42">
        <v>2.8023979295512409</v>
      </c>
      <c r="C12" s="42">
        <v>2.6096024600125074</v>
      </c>
      <c r="D12" s="42">
        <v>2.7299344465953848</v>
      </c>
      <c r="E12" s="42">
        <v>2.904495068120041</v>
      </c>
      <c r="F12" s="42">
        <v>2.8332023761012617</v>
      </c>
      <c r="G12" s="3"/>
    </row>
    <row r="13" spans="1:7" ht="20.100000000000001" customHeight="1" x14ac:dyDescent="0.2">
      <c r="A13" t="s">
        <v>31</v>
      </c>
      <c r="B13" s="42">
        <v>0.70543368313397847</v>
      </c>
      <c r="C13" s="42">
        <v>0.58714774548920323</v>
      </c>
      <c r="D13" s="97">
        <v>0.9166621436626684</v>
      </c>
      <c r="E13" s="97">
        <v>0.48243655270136904</v>
      </c>
      <c r="F13" s="97">
        <v>0.38625026313299177</v>
      </c>
      <c r="G13" s="3"/>
    </row>
    <row r="14" spans="1:7" ht="20.100000000000001" customHeight="1" x14ac:dyDescent="0.2">
      <c r="A14" t="s">
        <v>35</v>
      </c>
      <c r="B14" s="42">
        <v>0.47719578181059702</v>
      </c>
      <c r="C14" s="42">
        <v>0.58720236388413238</v>
      </c>
      <c r="D14" s="42">
        <v>1.210342163881867</v>
      </c>
      <c r="E14" s="42">
        <v>0.65286071091850406</v>
      </c>
      <c r="F14" s="42">
        <v>0.54804773942895113</v>
      </c>
      <c r="G14" s="3"/>
    </row>
    <row r="15" spans="1:7" ht="20.100000000000001" customHeight="1" x14ac:dyDescent="0.2">
      <c r="A15" t="s">
        <v>36</v>
      </c>
      <c r="B15" s="97">
        <v>0.1715138462159827</v>
      </c>
      <c r="C15" s="97">
        <v>0.14994114867946373</v>
      </c>
      <c r="D15" s="97">
        <v>0.18028968058819889</v>
      </c>
      <c r="E15" s="97">
        <v>0.19538680384405446</v>
      </c>
      <c r="F15" s="97">
        <v>0.18157900762927037</v>
      </c>
    </row>
    <row r="16" spans="1:7" ht="20.100000000000001" customHeight="1" x14ac:dyDescent="0.2">
      <c r="A16" t="s">
        <v>104</v>
      </c>
      <c r="B16" s="42">
        <v>1.8811196036591656E-2</v>
      </c>
      <c r="C16" s="42">
        <v>1.9116438225229869E-2</v>
      </c>
      <c r="D16" s="42">
        <v>1.9188501811120449E-2</v>
      </c>
      <c r="E16" s="42">
        <v>2.618941286093146E-2</v>
      </c>
      <c r="F16" s="42">
        <v>3.3107165411399297E-2</v>
      </c>
    </row>
    <row r="17" spans="1:7" ht="20.100000000000001" customHeight="1" x14ac:dyDescent="0.2">
      <c r="A17" s="107" t="s">
        <v>62</v>
      </c>
      <c r="B17" s="98">
        <v>100</v>
      </c>
      <c r="C17" s="98">
        <v>100</v>
      </c>
      <c r="D17" s="98">
        <v>100</v>
      </c>
      <c r="E17" s="98">
        <v>100</v>
      </c>
      <c r="F17" s="98">
        <v>100</v>
      </c>
    </row>
    <row r="18" spans="1:7" ht="20.100000000000001" customHeight="1" x14ac:dyDescent="0.2">
      <c r="A18" t="s">
        <v>17</v>
      </c>
      <c r="B18" s="44"/>
      <c r="C18" s="3"/>
      <c r="D18" s="3"/>
      <c r="E18" s="3"/>
      <c r="F18" s="3"/>
      <c r="G18" s="3"/>
    </row>
    <row r="19" spans="1:7" ht="20.100000000000001" customHeight="1" x14ac:dyDescent="0.2">
      <c r="A19" t="s">
        <v>18</v>
      </c>
      <c r="B19" s="104"/>
      <c r="C19" s="3"/>
      <c r="D19" s="3"/>
      <c r="E19" s="3"/>
      <c r="F19" s="3"/>
    </row>
    <row r="20" spans="1:7" ht="20.100000000000001" customHeight="1" x14ac:dyDescent="0.2">
      <c r="A20" t="s">
        <v>19</v>
      </c>
      <c r="B20" s="105"/>
      <c r="C20" s="105"/>
      <c r="D20" s="105"/>
      <c r="E20" s="105"/>
      <c r="F20" s="105"/>
    </row>
    <row r="21" spans="1:7" ht="20.100000000000001" customHeight="1" x14ac:dyDescent="0.2">
      <c r="A21" s="10" t="s">
        <v>4</v>
      </c>
      <c r="B21" s="104"/>
      <c r="C21" s="25"/>
      <c r="D21" s="25"/>
      <c r="E21" s="25"/>
      <c r="F21" s="60"/>
    </row>
    <row r="22" spans="1:7" ht="20.100000000000001" customHeight="1" x14ac:dyDescent="0.2">
      <c r="B22" s="25"/>
      <c r="C22" s="25"/>
      <c r="D22" s="25"/>
      <c r="E22" s="25"/>
      <c r="F22" s="25"/>
    </row>
    <row r="23" spans="1:7" x14ac:dyDescent="0.2">
      <c r="A23" s="3"/>
      <c r="B23" s="3"/>
      <c r="C23" s="3"/>
      <c r="D23" s="3"/>
      <c r="E23" s="3"/>
      <c r="F23" s="3"/>
    </row>
  </sheetData>
  <phoneticPr fontId="9" type="noConversion"/>
  <hyperlinks>
    <hyperlink ref="A21" location="'Table of Contents'!A1" display="Return to Contents" xr:uid="{FC39CE7C-97B9-4AF9-A6E1-896365CFFA9E}"/>
  </hyperlink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8"/>
  <sheetViews>
    <sheetView showGridLines="0" zoomScaleNormal="100" workbookViewId="0"/>
  </sheetViews>
  <sheetFormatPr defaultColWidth="8.44140625" defaultRowHeight="20.100000000000001" customHeight="1" x14ac:dyDescent="0.2"/>
  <cols>
    <col min="1" max="1" width="38.88671875" style="3" customWidth="1"/>
    <col min="2" max="7" width="8.6640625" style="3" customWidth="1"/>
    <col min="8" max="8" width="8.44140625" style="3"/>
    <col min="9" max="9" width="22" style="3" bestFit="1" customWidth="1"/>
    <col min="10" max="10" width="20.109375" style="3" bestFit="1" customWidth="1"/>
    <col min="11" max="13" width="21.109375" style="3" bestFit="1" customWidth="1"/>
    <col min="14" max="16" width="8.44140625" style="3"/>
    <col min="17" max="17" width="12" style="3" bestFit="1" customWidth="1"/>
    <col min="18" max="16384" width="8.44140625" style="3"/>
  </cols>
  <sheetData>
    <row r="1" spans="1:22" ht="20.100000000000001" customHeight="1" x14ac:dyDescent="0.2">
      <c r="A1" s="99" t="s">
        <v>5</v>
      </c>
      <c r="B1" s="12"/>
      <c r="C1" s="12"/>
      <c r="D1" s="12"/>
      <c r="E1" s="12"/>
    </row>
    <row r="2" spans="1:22" ht="20.100000000000001" customHeight="1" x14ac:dyDescent="0.2">
      <c r="A2" t="s">
        <v>56</v>
      </c>
      <c r="B2" s="12"/>
      <c r="C2" s="12"/>
      <c r="D2" s="12"/>
      <c r="E2" s="12"/>
    </row>
    <row r="3" spans="1:22" s="4" customFormat="1" ht="31.5" customHeight="1" x14ac:dyDescent="0.2">
      <c r="A3" s="20" t="s">
        <v>6</v>
      </c>
      <c r="B3" s="21" t="s">
        <v>7</v>
      </c>
      <c r="C3" s="21" t="s">
        <v>8</v>
      </c>
      <c r="D3" s="21" t="s">
        <v>9</v>
      </c>
      <c r="E3" s="21" t="s">
        <v>10</v>
      </c>
      <c r="F3" s="21" t="s">
        <v>11</v>
      </c>
      <c r="G3" s="22" t="s">
        <v>12</v>
      </c>
      <c r="H3" s="11"/>
      <c r="J3" s="53"/>
      <c r="K3" s="54"/>
      <c r="L3" s="54"/>
      <c r="M3" s="54"/>
      <c r="N3" s="54"/>
    </row>
    <row r="4" spans="1:22" ht="20.100000000000001" customHeight="1" x14ac:dyDescent="0.2">
      <c r="A4" s="8" t="s">
        <v>13</v>
      </c>
      <c r="B4" s="37">
        <v>59535.789479134037</v>
      </c>
      <c r="C4" s="37">
        <v>61676.696323671269</v>
      </c>
      <c r="D4" s="37">
        <v>62968.137306971657</v>
      </c>
      <c r="E4" s="37">
        <v>64583.245045143049</v>
      </c>
      <c r="F4" s="37">
        <v>66730.807195814748</v>
      </c>
      <c r="G4" s="37">
        <v>68420.46781154038</v>
      </c>
      <c r="H4" s="13"/>
      <c r="I4" s="112"/>
      <c r="J4" s="112"/>
      <c r="K4" s="112"/>
      <c r="L4" s="112"/>
      <c r="M4" s="112"/>
      <c r="N4" s="35"/>
      <c r="O4" s="35"/>
      <c r="P4" s="35"/>
      <c r="Q4" s="35"/>
    </row>
    <row r="5" spans="1:22" ht="20.100000000000001" customHeight="1" x14ac:dyDescent="0.2">
      <c r="A5" t="s">
        <v>14</v>
      </c>
      <c r="B5" s="176" t="s">
        <v>114</v>
      </c>
      <c r="C5" s="46">
        <v>3.5959997562265755</v>
      </c>
      <c r="D5" s="46">
        <v>2.0938880651503666</v>
      </c>
      <c r="E5" s="46">
        <v>2.5649603231832714</v>
      </c>
      <c r="F5" s="46">
        <v>3.3252620693967572</v>
      </c>
      <c r="G5" s="46">
        <v>2.5320548135548506</v>
      </c>
      <c r="H5" s="13"/>
      <c r="I5" s="109"/>
      <c r="J5" s="109"/>
      <c r="K5" s="109"/>
      <c r="L5" s="109"/>
      <c r="M5" s="109"/>
      <c r="N5" s="109"/>
    </row>
    <row r="6" spans="1:22" ht="20.100000000000001" customHeight="1" x14ac:dyDescent="0.2">
      <c r="A6" t="s">
        <v>15</v>
      </c>
      <c r="B6" s="176" t="s">
        <v>114</v>
      </c>
      <c r="C6" s="46">
        <v>1.3362683046681809</v>
      </c>
      <c r="D6" s="46">
        <v>8.0989231263515649E-2</v>
      </c>
      <c r="E6" s="46">
        <v>0.66808127578114807</v>
      </c>
      <c r="F6" s="46">
        <v>1.4530489714595092</v>
      </c>
      <c r="G6" s="46">
        <v>0.56891028939618593</v>
      </c>
      <c r="H6" s="13"/>
    </row>
    <row r="7" spans="1:22" ht="20.100000000000001" customHeight="1" x14ac:dyDescent="0.2">
      <c r="A7" s="184" t="s">
        <v>119</v>
      </c>
      <c r="B7" s="37">
        <v>52340.195479134039</v>
      </c>
      <c r="C7" s="37">
        <v>54108.514870566622</v>
      </c>
      <c r="D7" s="37">
        <v>55420.255403747637</v>
      </c>
      <c r="E7" s="37">
        <v>57017.943229377517</v>
      </c>
      <c r="F7" s="37">
        <v>59120.078520985342</v>
      </c>
      <c r="G7" s="37">
        <v>60909.181811540388</v>
      </c>
      <c r="H7" s="13"/>
      <c r="I7" s="106"/>
    </row>
    <row r="8" spans="1:22" ht="20.100000000000001" customHeight="1" x14ac:dyDescent="0.2">
      <c r="A8" t="s">
        <v>14</v>
      </c>
      <c r="B8" s="176" t="s">
        <v>114</v>
      </c>
      <c r="C8" s="46">
        <v>3.378511247894636</v>
      </c>
      <c r="D8" s="46">
        <v>2.4242774659752513</v>
      </c>
      <c r="E8" s="46">
        <v>2.8828590088414501</v>
      </c>
      <c r="F8" s="46">
        <v>3.6867960725120383</v>
      </c>
      <c r="G8" s="46">
        <v>3.0262194085550504</v>
      </c>
      <c r="H8" s="23"/>
      <c r="I8" s="51"/>
      <c r="J8" s="109"/>
      <c r="K8" s="109"/>
      <c r="L8" s="109"/>
      <c r="M8" s="109"/>
      <c r="N8" s="106"/>
      <c r="O8" s="110"/>
    </row>
    <row r="9" spans="1:22" ht="20.100000000000001" customHeight="1" x14ac:dyDescent="0.2">
      <c r="A9" t="s">
        <v>15</v>
      </c>
      <c r="B9" s="176" t="s">
        <v>114</v>
      </c>
      <c r="C9" s="46">
        <v>1.1235238561820609</v>
      </c>
      <c r="D9" s="46">
        <v>0.40486462373534948</v>
      </c>
      <c r="E9" s="46">
        <v>0.98010061088803013</v>
      </c>
      <c r="F9" s="46">
        <v>1.8080321206748806</v>
      </c>
      <c r="G9" s="46">
        <v>1.0536132919171166</v>
      </c>
      <c r="H9" s="5"/>
      <c r="Q9" s="35"/>
      <c r="R9" s="35"/>
      <c r="S9" s="35"/>
      <c r="T9" s="35"/>
      <c r="U9" s="35"/>
      <c r="V9" s="35"/>
    </row>
    <row r="10" spans="1:22" ht="20.100000000000001" customHeight="1" x14ac:dyDescent="0.2">
      <c r="A10" s="184" t="s">
        <v>120</v>
      </c>
      <c r="B10" s="37">
        <v>45581.628199091319</v>
      </c>
      <c r="C10" s="37">
        <v>46703.680787235011</v>
      </c>
      <c r="D10" s="37">
        <v>47532.150924522939</v>
      </c>
      <c r="E10" s="37">
        <v>48718.130688989579</v>
      </c>
      <c r="F10" s="37">
        <v>50362.031662631736</v>
      </c>
      <c r="G10" s="37">
        <v>51682.808343873592</v>
      </c>
      <c r="H10" s="5"/>
      <c r="I10" s="35"/>
      <c r="J10" s="35"/>
      <c r="K10" s="35"/>
      <c r="L10" s="35"/>
      <c r="M10" s="35"/>
      <c r="N10" s="35"/>
    </row>
    <row r="11" spans="1:22" ht="20.100000000000001" customHeight="1" x14ac:dyDescent="0.2">
      <c r="A11" t="s">
        <v>14</v>
      </c>
      <c r="B11" s="176" t="s">
        <v>114</v>
      </c>
      <c r="C11" s="46">
        <v>2.461633409062955</v>
      </c>
      <c r="D11" s="46">
        <v>1.7738861762569371</v>
      </c>
      <c r="E11" s="46">
        <v>2.4951106596246291</v>
      </c>
      <c r="F11" s="46">
        <v>3.3743104474525296</v>
      </c>
      <c r="G11" s="46">
        <v>2.6225643359456967</v>
      </c>
      <c r="H11" s="5"/>
      <c r="J11" s="109"/>
      <c r="K11" s="109"/>
      <c r="L11" s="109"/>
      <c r="M11" s="109"/>
    </row>
    <row r="12" spans="1:22" ht="20.100000000000001" customHeight="1" x14ac:dyDescent="0.2">
      <c r="A12" t="s">
        <v>15</v>
      </c>
      <c r="B12" s="176" t="s">
        <v>114</v>
      </c>
      <c r="C12" s="46">
        <v>0.22664580203819185</v>
      </c>
      <c r="D12" s="46">
        <v>-0.23270345106328705</v>
      </c>
      <c r="E12" s="46">
        <v>0.59952344096065247</v>
      </c>
      <c r="F12" s="46">
        <v>1.5012086122017791</v>
      </c>
      <c r="G12" s="46">
        <v>0.65768685838440888</v>
      </c>
      <c r="H12" s="5"/>
    </row>
    <row r="13" spans="1:22" ht="20.100000000000001" customHeight="1" x14ac:dyDescent="0.2">
      <c r="A13" s="8" t="s">
        <v>16</v>
      </c>
      <c r="B13" s="37">
        <v>7195.5940000000001</v>
      </c>
      <c r="C13" s="37">
        <v>7568.181453104653</v>
      </c>
      <c r="D13" s="37">
        <v>7547.8819032240162</v>
      </c>
      <c r="E13" s="37">
        <v>7565.3018157655279</v>
      </c>
      <c r="F13" s="37">
        <v>7610.7286748294055</v>
      </c>
      <c r="G13" s="37">
        <v>7511.2860000000001</v>
      </c>
      <c r="I13" s="35"/>
    </row>
    <row r="14" spans="1:22" ht="20.100000000000001" customHeight="1" x14ac:dyDescent="0.2">
      <c r="A14" t="s">
        <v>14</v>
      </c>
      <c r="B14" s="176" t="s">
        <v>114</v>
      </c>
      <c r="C14" s="46">
        <v>5.1779943824603407</v>
      </c>
      <c r="D14" s="46">
        <v>-0.26822229364373129</v>
      </c>
      <c r="E14" s="46">
        <v>0.23079206544119302</v>
      </c>
      <c r="F14" s="46">
        <v>0.60046327522864829</v>
      </c>
      <c r="G14" s="46">
        <v>-1.3066117461037265</v>
      </c>
      <c r="H14" s="106"/>
      <c r="I14" s="109"/>
      <c r="J14" s="109"/>
      <c r="K14" s="109"/>
      <c r="L14" s="109"/>
      <c r="M14" s="109"/>
      <c r="O14" s="36"/>
    </row>
    <row r="15" spans="1:22" ht="20.100000000000001" customHeight="1" x14ac:dyDescent="0.2">
      <c r="A15" t="s">
        <v>15</v>
      </c>
      <c r="B15" s="176" t="s">
        <v>114</v>
      </c>
      <c r="C15" s="46">
        <v>2.883755005677898</v>
      </c>
      <c r="D15" s="46">
        <v>-2.2345493955999416</v>
      </c>
      <c r="E15" s="46">
        <v>-1.6229179030935512</v>
      </c>
      <c r="F15" s="46">
        <v>-1.2223775405627464</v>
      </c>
      <c r="G15" s="46">
        <v>-3.1962586967438824</v>
      </c>
      <c r="H15" s="106"/>
      <c r="I15" s="109"/>
    </row>
    <row r="16" spans="1:22" ht="20.100000000000001" customHeight="1" x14ac:dyDescent="0.2">
      <c r="A16" t="s">
        <v>17</v>
      </c>
      <c r="B16" s="24"/>
    </row>
    <row r="17" spans="1:17" ht="20.100000000000001" customHeight="1" x14ac:dyDescent="0.2">
      <c r="A17" t="s">
        <v>18</v>
      </c>
      <c r="B17" s="95"/>
      <c r="C17" s="96"/>
      <c r="D17" s="96"/>
      <c r="E17" s="96"/>
      <c r="F17" s="96"/>
      <c r="G17" s="96"/>
    </row>
    <row r="18" spans="1:17" ht="20.100000000000001" customHeight="1" x14ac:dyDescent="0.2">
      <c r="A18" t="s">
        <v>19</v>
      </c>
      <c r="B18" s="48"/>
      <c r="C18" s="48"/>
      <c r="D18" s="48"/>
      <c r="E18" s="48"/>
      <c r="F18" s="48"/>
      <c r="G18" s="17"/>
    </row>
    <row r="19" spans="1:17" ht="20.100000000000001" customHeight="1" x14ac:dyDescent="0.2">
      <c r="A19" s="19" t="s">
        <v>95</v>
      </c>
      <c r="B19" s="47"/>
      <c r="C19" s="17"/>
      <c r="D19" s="17"/>
      <c r="E19" s="18"/>
      <c r="F19" s="17"/>
      <c r="G19" s="17"/>
    </row>
    <row r="20" spans="1:17" ht="20.100000000000001" customHeight="1" x14ac:dyDescent="0.2">
      <c r="A20" t="s">
        <v>122</v>
      </c>
      <c r="B20" s="47"/>
      <c r="C20" s="17"/>
      <c r="D20" s="17"/>
      <c r="E20" s="18"/>
      <c r="F20" s="17"/>
      <c r="G20" s="17"/>
    </row>
    <row r="21" spans="1:17" ht="20.100000000000001" customHeight="1" x14ac:dyDescent="0.2">
      <c r="A21" t="s">
        <v>121</v>
      </c>
      <c r="B21" s="48"/>
      <c r="C21" s="48"/>
      <c r="D21" s="48"/>
      <c r="E21" s="48"/>
      <c r="F21" s="48"/>
      <c r="G21" s="17"/>
    </row>
    <row r="22" spans="1:17" ht="20.100000000000001" customHeight="1" x14ac:dyDescent="0.2">
      <c r="A22" s="10" t="s">
        <v>4</v>
      </c>
      <c r="B22" s="25"/>
      <c r="C22" s="25"/>
      <c r="D22" s="25"/>
      <c r="E22" s="25"/>
      <c r="F22" s="25"/>
    </row>
    <row r="27" spans="1:17" ht="20.100000000000001" customHeight="1" x14ac:dyDescent="0.2">
      <c r="B27" s="35"/>
      <c r="C27" s="35"/>
      <c r="D27" s="35"/>
      <c r="E27" s="35"/>
      <c r="F27" s="35"/>
      <c r="G27" s="35"/>
    </row>
    <row r="28" spans="1:17" ht="20.100000000000001" customHeight="1" x14ac:dyDescent="0.2">
      <c r="A28" s="137"/>
    </row>
    <row r="29" spans="1:17" ht="20.100000000000001" customHeight="1" x14ac:dyDescent="0.2">
      <c r="A29" s="138"/>
      <c r="B29" s="35"/>
      <c r="C29" s="35"/>
      <c r="D29" s="35"/>
      <c r="E29" s="35"/>
      <c r="F29" s="35"/>
      <c r="G29" s="35"/>
    </row>
    <row r="31" spans="1:17" ht="20.100000000000001" customHeight="1" x14ac:dyDescent="0.2">
      <c r="Q31" s="139"/>
    </row>
    <row r="36" spans="2:7" ht="20.100000000000001" customHeight="1" x14ac:dyDescent="0.2">
      <c r="B36" s="140"/>
      <c r="C36" s="140"/>
      <c r="D36" s="140"/>
      <c r="E36" s="140"/>
      <c r="F36" s="140"/>
      <c r="G36" s="140"/>
    </row>
    <row r="37" spans="2:7" ht="20.100000000000001" customHeight="1" x14ac:dyDescent="0.2">
      <c r="B37" s="140"/>
      <c r="C37" s="140"/>
      <c r="D37" s="140"/>
      <c r="E37" s="140"/>
      <c r="F37" s="140"/>
      <c r="G37" s="140"/>
    </row>
    <row r="38" spans="2:7" ht="20.100000000000001" customHeight="1" x14ac:dyDescent="0.2">
      <c r="B38" s="140"/>
      <c r="C38" s="140"/>
      <c r="D38" s="140"/>
      <c r="E38" s="140"/>
      <c r="F38" s="140"/>
      <c r="G38" s="140"/>
    </row>
  </sheetData>
  <phoneticPr fontId="9" type="noConversion"/>
  <hyperlinks>
    <hyperlink ref="A22" location="'Table of Contents'!A1" display="Return to Contents" xr:uid="{9B02AC60-BA47-4E64-924A-0A3084C8E7C2}"/>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1A93E-3533-4F03-B8C1-B8A617798DD7}">
  <dimension ref="A1:AE26"/>
  <sheetViews>
    <sheetView showGridLines="0" zoomScaleNormal="100" workbookViewId="0"/>
  </sheetViews>
  <sheetFormatPr defaultRowHeight="20.100000000000001" customHeight="1" x14ac:dyDescent="0.2"/>
  <cols>
    <col min="1" max="1" width="23.77734375" customWidth="1"/>
    <col min="2" max="2" width="9.6640625" customWidth="1"/>
    <col min="3" max="7" width="9.21875" customWidth="1"/>
    <col min="8" max="8" width="19.88671875" bestFit="1" customWidth="1"/>
    <col min="9" max="9" width="21.109375" bestFit="1" customWidth="1"/>
  </cols>
  <sheetData>
    <row r="1" spans="1:18" ht="20.100000000000001" customHeight="1" x14ac:dyDescent="0.2">
      <c r="A1" s="99" t="s">
        <v>76</v>
      </c>
      <c r="B1" s="4"/>
      <c r="C1" s="4"/>
      <c r="D1" s="4"/>
      <c r="E1" s="4"/>
      <c r="F1" s="4"/>
      <c r="G1" s="4"/>
    </row>
    <row r="2" spans="1:18" ht="20.100000000000001" customHeight="1" x14ac:dyDescent="0.2">
      <c r="A2" t="s">
        <v>56</v>
      </c>
      <c r="B2" s="4"/>
      <c r="C2" s="4"/>
      <c r="D2" s="4"/>
      <c r="E2" s="4"/>
      <c r="F2" s="4"/>
      <c r="G2" s="4"/>
    </row>
    <row r="3" spans="1:18" ht="20.100000000000001" customHeight="1" x14ac:dyDescent="0.2">
      <c r="A3" s="56" t="s">
        <v>55</v>
      </c>
      <c r="B3" s="57" t="s">
        <v>54</v>
      </c>
      <c r="C3" s="57" t="s">
        <v>8</v>
      </c>
      <c r="D3" s="57" t="s">
        <v>9</v>
      </c>
      <c r="E3" s="57" t="s">
        <v>10</v>
      </c>
      <c r="F3" s="90" t="s">
        <v>11</v>
      </c>
      <c r="G3" s="91" t="s">
        <v>12</v>
      </c>
      <c r="J3" s="54"/>
    </row>
    <row r="4" spans="1:18" ht="20.100000000000001" customHeight="1" x14ac:dyDescent="0.2">
      <c r="A4" s="121" t="s">
        <v>49</v>
      </c>
      <c r="B4" s="177" t="s">
        <v>114</v>
      </c>
      <c r="C4" s="177" t="s">
        <v>114</v>
      </c>
      <c r="D4" s="177" t="s">
        <v>114</v>
      </c>
      <c r="E4" s="177" t="s">
        <v>114</v>
      </c>
      <c r="F4" s="177" t="s">
        <v>114</v>
      </c>
      <c r="G4" s="177" t="s">
        <v>114</v>
      </c>
      <c r="J4" s="52"/>
      <c r="K4" s="52"/>
    </row>
    <row r="5" spans="1:18" ht="20.100000000000001" customHeight="1" x14ac:dyDescent="0.2">
      <c r="A5" s="74" t="s">
        <v>63</v>
      </c>
      <c r="B5" s="76">
        <v>59535.789479134037</v>
      </c>
      <c r="C5" s="76">
        <v>61676.696323671269</v>
      </c>
      <c r="D5" s="76">
        <v>62968.137306971657</v>
      </c>
      <c r="E5" s="76">
        <v>64583.245045143049</v>
      </c>
      <c r="F5" s="76">
        <v>66730.807195814748</v>
      </c>
      <c r="G5" s="76">
        <v>68420.46781154038</v>
      </c>
      <c r="I5" s="28"/>
      <c r="J5" s="28"/>
      <c r="K5" s="28"/>
      <c r="L5" s="28"/>
      <c r="M5" s="28"/>
      <c r="N5" s="28"/>
    </row>
    <row r="6" spans="1:18" ht="20.100000000000001" customHeight="1" x14ac:dyDescent="0.2">
      <c r="A6" s="87" t="s">
        <v>53</v>
      </c>
      <c r="B6" s="88">
        <v>59694.814204048729</v>
      </c>
      <c r="C6" s="88">
        <v>60978.572370002476</v>
      </c>
      <c r="D6" s="88">
        <v>62140.885945166221</v>
      </c>
      <c r="E6" s="88">
        <v>64119.153027701133</v>
      </c>
      <c r="F6" s="88">
        <v>66178.107424707676</v>
      </c>
      <c r="G6" s="88">
        <v>68019.801404612124</v>
      </c>
      <c r="H6" s="28"/>
    </row>
    <row r="7" spans="1:18" ht="20.100000000000001" customHeight="1" x14ac:dyDescent="0.2">
      <c r="A7" s="75" t="s">
        <v>50</v>
      </c>
      <c r="B7" s="77">
        <v>-159.024724914692</v>
      </c>
      <c r="C7" s="77">
        <v>698.12395366879355</v>
      </c>
      <c r="D7" s="77">
        <v>827.25136180543632</v>
      </c>
      <c r="E7" s="77">
        <v>464.09201744191523</v>
      </c>
      <c r="F7" s="77">
        <v>552.69977110707259</v>
      </c>
      <c r="G7" s="77">
        <v>400.66640692825604</v>
      </c>
      <c r="H7" s="113"/>
      <c r="I7" s="113"/>
      <c r="J7" s="113"/>
      <c r="K7" s="113"/>
      <c r="L7" s="113"/>
      <c r="M7" s="113"/>
      <c r="N7" s="113"/>
      <c r="O7" s="113"/>
      <c r="P7" s="113"/>
      <c r="Q7" s="113"/>
      <c r="R7" s="113"/>
    </row>
    <row r="8" spans="1:18" ht="20.100000000000001" customHeight="1" x14ac:dyDescent="0.2">
      <c r="A8" s="121" t="s">
        <v>123</v>
      </c>
      <c r="B8" s="177" t="s">
        <v>114</v>
      </c>
      <c r="C8" s="177" t="s">
        <v>114</v>
      </c>
      <c r="D8" s="177" t="s">
        <v>114</v>
      </c>
      <c r="E8" s="177" t="s">
        <v>114</v>
      </c>
      <c r="F8" s="177" t="s">
        <v>114</v>
      </c>
      <c r="G8" s="177" t="s">
        <v>114</v>
      </c>
    </row>
    <row r="9" spans="1:18" ht="20.100000000000001" customHeight="1" x14ac:dyDescent="0.2">
      <c r="A9" s="74" t="s">
        <v>63</v>
      </c>
      <c r="B9" s="76">
        <v>52340.195479134039</v>
      </c>
      <c r="C9" s="76">
        <v>54108.514870566622</v>
      </c>
      <c r="D9" s="76">
        <v>55420.255403747637</v>
      </c>
      <c r="E9" s="76">
        <v>57017.943229377517</v>
      </c>
      <c r="F9" s="76">
        <v>59120.078520985342</v>
      </c>
      <c r="G9" s="76">
        <v>60909.181811540388</v>
      </c>
      <c r="I9" s="50"/>
      <c r="J9" s="50"/>
      <c r="K9" s="50"/>
      <c r="L9" s="50"/>
      <c r="M9" s="50"/>
      <c r="N9" s="50"/>
    </row>
    <row r="10" spans="1:18" ht="20.100000000000001" customHeight="1" x14ac:dyDescent="0.2">
      <c r="A10" s="87" t="s">
        <v>53</v>
      </c>
      <c r="B10" s="89">
        <v>52273.220204048732</v>
      </c>
      <c r="C10" s="89">
        <v>53624.599058815904</v>
      </c>
      <c r="D10" s="89">
        <v>54884.706196274667</v>
      </c>
      <c r="E10" s="89">
        <v>56749.614543454867</v>
      </c>
      <c r="F10" s="89">
        <v>58749.286433593596</v>
      </c>
      <c r="G10" s="89">
        <v>60506.324500588817</v>
      </c>
      <c r="H10" s="50"/>
    </row>
    <row r="11" spans="1:18" ht="20.100000000000001" customHeight="1" x14ac:dyDescent="0.2">
      <c r="A11" s="75" t="s">
        <v>50</v>
      </c>
      <c r="B11" s="85">
        <v>66.975275085307658</v>
      </c>
      <c r="C11" s="85">
        <v>483.91581175071769</v>
      </c>
      <c r="D11" s="85">
        <v>535.54920747297001</v>
      </c>
      <c r="E11" s="85">
        <v>268.32868592265004</v>
      </c>
      <c r="F11" s="85">
        <v>370.79208739174646</v>
      </c>
      <c r="G11" s="92">
        <v>402.85731095157098</v>
      </c>
      <c r="I11" s="113"/>
      <c r="J11" s="113"/>
      <c r="K11" s="113"/>
      <c r="L11" s="113"/>
      <c r="M11" s="113"/>
      <c r="N11" s="113"/>
    </row>
    <row r="12" spans="1:18" ht="20.100000000000001" customHeight="1" x14ac:dyDescent="0.2">
      <c r="A12" s="121" t="s">
        <v>52</v>
      </c>
      <c r="B12" s="177" t="s">
        <v>114</v>
      </c>
      <c r="C12" s="177" t="s">
        <v>114</v>
      </c>
      <c r="D12" s="177" t="s">
        <v>114</v>
      </c>
      <c r="E12" s="177" t="s">
        <v>114</v>
      </c>
      <c r="F12" s="177" t="s">
        <v>114</v>
      </c>
      <c r="G12" s="177" t="s">
        <v>114</v>
      </c>
      <c r="H12" s="14"/>
    </row>
    <row r="13" spans="1:18" ht="20.100000000000001" customHeight="1" x14ac:dyDescent="0.2">
      <c r="A13" s="74" t="s">
        <v>63</v>
      </c>
      <c r="B13" s="85">
        <v>7195.5940000000001</v>
      </c>
      <c r="C13" s="84">
        <v>7568.181453104653</v>
      </c>
      <c r="D13" s="79">
        <v>7547.8819032240162</v>
      </c>
      <c r="E13" s="79">
        <v>7565.3018157655279</v>
      </c>
      <c r="F13" s="78">
        <v>7610.7286748294055</v>
      </c>
      <c r="G13" s="85">
        <v>7511.2860000000001</v>
      </c>
      <c r="I13" s="168"/>
      <c r="J13" s="111"/>
      <c r="K13" s="111"/>
      <c r="L13" s="111"/>
      <c r="M13" s="111"/>
      <c r="N13" s="111"/>
    </row>
    <row r="14" spans="1:18" ht="20.100000000000001" customHeight="1" x14ac:dyDescent="0.2">
      <c r="A14" s="80" t="s">
        <v>53</v>
      </c>
      <c r="B14" s="83">
        <v>7421.5939999999991</v>
      </c>
      <c r="C14" s="82">
        <v>7353.9733111865626</v>
      </c>
      <c r="D14" s="86">
        <v>7256.1797488915381</v>
      </c>
      <c r="E14" s="86">
        <v>7369.5384842462645</v>
      </c>
      <c r="F14" s="81">
        <v>7428.8209911140839</v>
      </c>
      <c r="G14" s="88">
        <v>7513.4769040233077</v>
      </c>
    </row>
    <row r="15" spans="1:18" ht="20.100000000000001" customHeight="1" x14ac:dyDescent="0.2">
      <c r="A15" s="180" t="s">
        <v>50</v>
      </c>
      <c r="B15" s="92">
        <v>-225.99999999999901</v>
      </c>
      <c r="C15" s="181">
        <v>214.2081419180904</v>
      </c>
      <c r="D15" s="182">
        <v>291.70215433247813</v>
      </c>
      <c r="E15" s="182">
        <v>195.76333151926337</v>
      </c>
      <c r="F15" s="183">
        <v>181.90768371532158</v>
      </c>
      <c r="G15" s="85">
        <v>-2.1909040233076666</v>
      </c>
      <c r="H15" s="50"/>
      <c r="I15" s="113"/>
      <c r="J15" s="113"/>
      <c r="K15" s="113"/>
      <c r="L15" s="113"/>
      <c r="M15" s="113"/>
      <c r="N15" s="113"/>
      <c r="O15" s="114"/>
    </row>
    <row r="16" spans="1:18" ht="20.100000000000001" customHeight="1" x14ac:dyDescent="0.2">
      <c r="A16" s="101" t="s">
        <v>51</v>
      </c>
      <c r="B16" s="4"/>
      <c r="H16" s="14"/>
    </row>
    <row r="17" spans="1:31" s="63" customFormat="1" ht="19.5" customHeight="1" x14ac:dyDescent="0.2">
      <c r="A17" s="49" t="s">
        <v>84</v>
      </c>
      <c r="B17" s="4"/>
      <c r="C17" s="102"/>
      <c r="D17" s="4"/>
      <c r="E17" s="4"/>
      <c r="F17" s="4"/>
      <c r="G17" s="4"/>
      <c r="H17" s="14"/>
      <c r="I17" s="14"/>
      <c r="J17" s="14"/>
      <c r="K17" s="14"/>
      <c r="L17" s="14"/>
      <c r="M17" s="14"/>
      <c r="N17" s="14"/>
      <c r="O17" s="14"/>
      <c r="P17" s="14"/>
      <c r="Q17" s="14"/>
      <c r="R17" s="14"/>
      <c r="S17" s="14"/>
      <c r="T17" s="14"/>
      <c r="U17" s="14"/>
      <c r="V17" s="14"/>
      <c r="W17" s="103"/>
      <c r="X17" s="103"/>
      <c r="Y17" s="103"/>
      <c r="Z17" s="103"/>
      <c r="AA17" s="15"/>
      <c r="AB17" s="15"/>
      <c r="AC17" s="15"/>
      <c r="AD17" s="15"/>
      <c r="AE17" s="15"/>
    </row>
    <row r="18" spans="1:31" s="63" customFormat="1" ht="19.5" customHeight="1" x14ac:dyDescent="0.2">
      <c r="A18" t="s">
        <v>124</v>
      </c>
      <c r="B18" s="4"/>
      <c r="C18" s="102"/>
      <c r="D18" s="4"/>
      <c r="E18" s="4"/>
      <c r="F18" s="4"/>
      <c r="G18" s="4"/>
      <c r="H18" s="14"/>
      <c r="I18" s="14"/>
      <c r="J18" s="14"/>
      <c r="K18" s="14"/>
      <c r="L18" s="14"/>
      <c r="M18" s="14"/>
      <c r="N18" s="14"/>
      <c r="O18" s="14"/>
      <c r="P18" s="14"/>
      <c r="Q18" s="14"/>
      <c r="R18" s="14"/>
      <c r="S18" s="14"/>
      <c r="T18" s="14"/>
      <c r="U18" s="14"/>
      <c r="V18" s="14"/>
      <c r="W18" s="103"/>
      <c r="X18" s="103"/>
      <c r="Y18" s="103"/>
      <c r="Z18" s="103"/>
      <c r="AA18" s="15"/>
      <c r="AB18" s="15"/>
      <c r="AC18" s="15"/>
      <c r="AD18" s="15"/>
      <c r="AE18" s="15"/>
    </row>
    <row r="19" spans="1:31" ht="20.100000000000001" customHeight="1" x14ac:dyDescent="0.2">
      <c r="A19" s="10" t="s">
        <v>4</v>
      </c>
    </row>
    <row r="21" spans="1:31" ht="20.100000000000001" customHeight="1" x14ac:dyDescent="0.2">
      <c r="B21" s="28"/>
      <c r="C21" s="28"/>
      <c r="D21" s="28"/>
      <c r="E21" s="28"/>
      <c r="F21" s="28"/>
      <c r="G21" s="28"/>
    </row>
    <row r="22" spans="1:31" ht="20.100000000000001" customHeight="1" x14ac:dyDescent="0.2">
      <c r="B22" s="28"/>
      <c r="C22" s="28"/>
    </row>
    <row r="23" spans="1:31" ht="20.100000000000001" customHeight="1" x14ac:dyDescent="0.2">
      <c r="B23" s="28"/>
      <c r="C23" s="50"/>
      <c r="E23" s="50"/>
    </row>
    <row r="24" spans="1:31" ht="20.100000000000001" customHeight="1" x14ac:dyDescent="0.2">
      <c r="B24" s="175"/>
      <c r="C24" s="28"/>
      <c r="D24" s="175"/>
      <c r="E24" s="174"/>
      <c r="F24" s="28"/>
      <c r="G24" s="28"/>
    </row>
    <row r="25" spans="1:31" ht="20.100000000000001" customHeight="1" x14ac:dyDescent="0.2">
      <c r="C25" s="50"/>
    </row>
    <row r="26" spans="1:31" ht="20.100000000000001" customHeight="1" x14ac:dyDescent="0.2">
      <c r="C26" s="175"/>
    </row>
  </sheetData>
  <hyperlinks>
    <hyperlink ref="A19" location="'Table of Contents'!A1" display="Return to Contents" xr:uid="{F9D73733-23D2-4891-BC59-3E53FF088786}"/>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97E77"/>
  </sheetPr>
  <dimension ref="A1:A2"/>
  <sheetViews>
    <sheetView showGridLines="0" workbookViewId="0"/>
  </sheetViews>
  <sheetFormatPr defaultColWidth="8.44140625" defaultRowHeight="20.100000000000001" customHeight="1" x14ac:dyDescent="0.2"/>
  <cols>
    <col min="1" max="1" width="18.44140625" style="3" customWidth="1"/>
    <col min="2" max="16384" width="8.44140625" style="3"/>
  </cols>
  <sheetData>
    <row r="1" spans="1:1" ht="20.100000000000001" customHeight="1" x14ac:dyDescent="0.2">
      <c r="A1" s="10" t="s">
        <v>4</v>
      </c>
    </row>
    <row r="2" spans="1:1" ht="20.100000000000001" customHeight="1" x14ac:dyDescent="0.2">
      <c r="A2" s="1"/>
    </row>
  </sheetData>
  <hyperlinks>
    <hyperlink ref="A1" location="'Table of Contents'!A1" display="Return to Contents" xr:uid="{2821FCA0-363E-48BB-BFE8-37668875E6B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3EEC3-108C-4158-9B6E-F9517212C578}">
  <dimension ref="A1:Q33"/>
  <sheetViews>
    <sheetView showGridLines="0" zoomScaleNormal="100" zoomScaleSheetLayoutView="100" workbookViewId="0"/>
  </sheetViews>
  <sheetFormatPr defaultRowHeight="20.100000000000001" customHeight="1" x14ac:dyDescent="0.2"/>
  <cols>
    <col min="1" max="1" width="19.88671875" customWidth="1"/>
    <col min="2" max="7" width="8.6640625" customWidth="1"/>
  </cols>
  <sheetData>
    <row r="1" spans="1:17" ht="20.100000000000001" customHeight="1" x14ac:dyDescent="0.2">
      <c r="A1" s="99" t="s">
        <v>25</v>
      </c>
      <c r="B1" s="3"/>
      <c r="C1" s="3"/>
      <c r="D1" s="3"/>
      <c r="E1" s="3"/>
      <c r="F1" s="3"/>
      <c r="G1" s="3"/>
      <c r="I1" s="3"/>
      <c r="J1" s="3"/>
    </row>
    <row r="2" spans="1:17" ht="20.100000000000001" customHeight="1" x14ac:dyDescent="0.2">
      <c r="A2" s="32" t="s">
        <v>79</v>
      </c>
      <c r="B2" s="3"/>
      <c r="C2" s="3"/>
      <c r="D2" s="3"/>
      <c r="E2" s="3"/>
      <c r="F2" s="3"/>
      <c r="G2" s="3"/>
      <c r="I2" s="3"/>
      <c r="J2" s="3"/>
    </row>
    <row r="3" spans="1:17" ht="20.100000000000001" customHeight="1" x14ac:dyDescent="0.2">
      <c r="A3" t="s">
        <v>57</v>
      </c>
      <c r="B3" s="3"/>
      <c r="C3" s="3"/>
      <c r="D3" s="3"/>
      <c r="E3" s="3"/>
      <c r="F3" s="3"/>
      <c r="G3" s="3"/>
      <c r="I3" s="3"/>
      <c r="J3" s="3"/>
    </row>
    <row r="4" spans="1:17" ht="20.100000000000001" customHeight="1" x14ac:dyDescent="0.2">
      <c r="A4" s="49" t="s">
        <v>109</v>
      </c>
      <c r="B4" s="3"/>
      <c r="C4" s="3"/>
      <c r="D4" s="3"/>
      <c r="E4" s="3"/>
      <c r="F4" s="3"/>
      <c r="G4" s="3"/>
      <c r="I4" s="3"/>
      <c r="J4" s="3"/>
    </row>
    <row r="5" spans="1:17" ht="20.100000000000001" customHeight="1" x14ac:dyDescent="0.2">
      <c r="A5" s="14"/>
      <c r="B5" s="14"/>
      <c r="C5" s="14"/>
      <c r="D5" s="14"/>
      <c r="E5" s="14"/>
      <c r="F5" s="14"/>
      <c r="G5" s="14"/>
      <c r="H5" s="54"/>
      <c r="I5" s="14"/>
      <c r="J5" s="61"/>
    </row>
    <row r="6" spans="1:17" ht="20.100000000000001" customHeight="1" x14ac:dyDescent="0.2">
      <c r="A6" s="14"/>
      <c r="B6" s="14"/>
      <c r="C6" s="14"/>
      <c r="D6" s="14"/>
      <c r="E6" s="14"/>
      <c r="F6" s="14"/>
      <c r="G6" s="14"/>
      <c r="H6" s="14"/>
      <c r="I6" s="14"/>
      <c r="J6" s="4"/>
    </row>
    <row r="7" spans="1:17" ht="20.100000000000001" customHeight="1" x14ac:dyDescent="0.2">
      <c r="A7" s="14"/>
      <c r="B7" s="14"/>
      <c r="C7" s="14"/>
      <c r="D7" s="14"/>
      <c r="E7" s="14"/>
      <c r="F7" s="14"/>
      <c r="G7" s="14"/>
      <c r="H7" s="32"/>
      <c r="I7" s="14"/>
      <c r="J7" s="4"/>
    </row>
    <row r="8" spans="1:17" ht="20.100000000000001" customHeight="1" x14ac:dyDescent="0.2">
      <c r="A8" s="14"/>
      <c r="B8" s="14"/>
      <c r="C8" s="14"/>
      <c r="D8" s="14"/>
      <c r="E8" s="14"/>
      <c r="F8" s="14"/>
      <c r="G8" s="14"/>
      <c r="H8" s="14"/>
      <c r="I8" s="14"/>
      <c r="J8" s="4"/>
    </row>
    <row r="9" spans="1:17" ht="20.100000000000001" customHeight="1" x14ac:dyDescent="0.2">
      <c r="A9" s="14"/>
      <c r="B9" s="14"/>
      <c r="C9" s="14"/>
      <c r="D9" s="14"/>
      <c r="E9" s="14"/>
      <c r="F9" s="14"/>
      <c r="G9" s="14"/>
      <c r="H9" s="14"/>
      <c r="I9" s="14"/>
      <c r="J9" s="4"/>
    </row>
    <row r="10" spans="1:17" ht="20.100000000000001" customHeight="1" x14ac:dyDescent="0.2">
      <c r="A10" s="14"/>
      <c r="B10" s="14"/>
      <c r="C10" s="14"/>
      <c r="D10" s="14"/>
      <c r="E10" s="14"/>
      <c r="F10" s="14"/>
      <c r="G10" s="14"/>
      <c r="H10" s="14"/>
      <c r="I10" s="14"/>
      <c r="J10" s="14"/>
    </row>
    <row r="11" spans="1:17" ht="20.100000000000001" customHeight="1" x14ac:dyDescent="0.2">
      <c r="A11" s="14"/>
      <c r="B11" s="14"/>
      <c r="C11" s="14"/>
      <c r="D11" s="14"/>
      <c r="E11" s="14"/>
      <c r="F11" s="14"/>
      <c r="G11" s="14"/>
      <c r="H11" s="14"/>
      <c r="I11" s="14"/>
      <c r="J11" s="14"/>
    </row>
    <row r="12" spans="1:17" ht="20.100000000000001" customHeight="1" x14ac:dyDescent="0.2">
      <c r="A12" s="14"/>
      <c r="B12" s="14"/>
      <c r="C12" s="14"/>
      <c r="D12" s="14"/>
      <c r="E12" s="14"/>
      <c r="F12" s="14"/>
      <c r="G12" s="14"/>
      <c r="H12" s="14"/>
      <c r="I12" s="14"/>
      <c r="J12" s="14"/>
    </row>
    <row r="13" spans="1:17" ht="20.100000000000001" customHeight="1" x14ac:dyDescent="0.2">
      <c r="A13" s="14"/>
      <c r="B13" s="14"/>
      <c r="C13" s="14"/>
      <c r="D13" s="14"/>
      <c r="E13" s="14"/>
      <c r="F13" s="14"/>
      <c r="G13" s="14"/>
      <c r="H13" s="14"/>
      <c r="I13" s="14"/>
      <c r="J13" s="14"/>
    </row>
    <row r="14" spans="1:17" ht="20.100000000000001" customHeight="1" x14ac:dyDescent="0.2">
      <c r="A14" s="14"/>
      <c r="B14" s="14"/>
      <c r="C14" s="14"/>
      <c r="D14" s="14"/>
      <c r="E14" s="14"/>
      <c r="F14" s="14"/>
      <c r="G14" s="14"/>
      <c r="H14" s="14"/>
      <c r="I14" s="14"/>
      <c r="J14" s="14"/>
    </row>
    <row r="15" spans="1:17" ht="20.100000000000001" customHeight="1" x14ac:dyDescent="0.2">
      <c r="A15" s="14"/>
      <c r="B15" s="14"/>
      <c r="C15" s="14"/>
      <c r="D15" s="14"/>
      <c r="E15" s="14"/>
      <c r="F15" s="14"/>
      <c r="G15" s="14"/>
      <c r="H15" s="14"/>
      <c r="I15" s="14"/>
      <c r="J15" s="14"/>
      <c r="L15" s="62"/>
      <c r="M15" s="62"/>
      <c r="N15" s="62"/>
      <c r="O15" s="62"/>
      <c r="P15" s="62"/>
      <c r="Q15" s="62"/>
    </row>
    <row r="16" spans="1:17" ht="20.100000000000001" customHeight="1" x14ac:dyDescent="0.2">
      <c r="A16" s="14"/>
      <c r="B16" s="14"/>
      <c r="C16" s="14"/>
      <c r="D16" s="14"/>
      <c r="E16" s="14"/>
      <c r="F16" s="14"/>
      <c r="G16" s="14"/>
      <c r="H16" s="14"/>
      <c r="I16" s="14"/>
      <c r="J16" s="14"/>
    </row>
    <row r="17" spans="1:14" ht="20.100000000000001" customHeight="1" x14ac:dyDescent="0.2">
      <c r="A17" s="14"/>
      <c r="B17" s="14"/>
      <c r="C17" s="14"/>
      <c r="D17" s="14"/>
      <c r="E17" s="14"/>
      <c r="F17" s="14"/>
      <c r="G17" s="14"/>
      <c r="H17" s="14"/>
      <c r="I17" s="14"/>
      <c r="J17" s="14"/>
    </row>
    <row r="18" spans="1:14" ht="20.100000000000001" customHeight="1" x14ac:dyDescent="0.2">
      <c r="A18" s="63" t="s">
        <v>77</v>
      </c>
      <c r="B18" s="33" t="s">
        <v>7</v>
      </c>
      <c r="C18" s="33" t="s">
        <v>8</v>
      </c>
      <c r="D18" s="33" t="s">
        <v>9</v>
      </c>
      <c r="E18" s="33" t="s">
        <v>10</v>
      </c>
      <c r="F18" s="33" t="s">
        <v>11</v>
      </c>
      <c r="G18" s="33" t="s">
        <v>12</v>
      </c>
      <c r="H18" s="14"/>
      <c r="I18" s="64"/>
      <c r="J18" s="64"/>
      <c r="K18" s="64"/>
      <c r="L18" s="64"/>
      <c r="M18" s="64"/>
      <c r="N18" s="64"/>
    </row>
    <row r="19" spans="1:14" ht="20.100000000000001" customHeight="1" x14ac:dyDescent="0.2">
      <c r="A19" t="s">
        <v>26</v>
      </c>
      <c r="B19" s="34">
        <v>100</v>
      </c>
      <c r="C19" s="34">
        <v>103.37851124789464</v>
      </c>
      <c r="D19" s="34">
        <v>105.88469320073803</v>
      </c>
      <c r="E19" s="34">
        <v>108.93719961765964</v>
      </c>
      <c r="F19" s="34">
        <v>112.95349201466811</v>
      </c>
      <c r="G19" s="34">
        <v>116.37171251265667</v>
      </c>
      <c r="H19" s="14"/>
      <c r="I19" s="14"/>
      <c r="J19" s="14"/>
      <c r="K19" s="14"/>
      <c r="L19" s="14"/>
      <c r="M19" s="14"/>
      <c r="N19" s="14"/>
    </row>
    <row r="20" spans="1:14" ht="20.100000000000001" customHeight="1" x14ac:dyDescent="0.2">
      <c r="A20" t="s">
        <v>27</v>
      </c>
      <c r="B20" s="34">
        <v>100</v>
      </c>
      <c r="C20" s="34">
        <v>101.12352385618206</v>
      </c>
      <c r="D20" s="34">
        <v>101.53293723055032</v>
      </c>
      <c r="E20" s="34">
        <v>102.52806216859949</v>
      </c>
      <c r="F20" s="34">
        <v>104.3818024653133</v>
      </c>
      <c r="G20" s="34">
        <v>105.48158301043048</v>
      </c>
      <c r="H20" s="14"/>
      <c r="I20" s="14"/>
      <c r="J20" s="14"/>
    </row>
    <row r="21" spans="1:14" ht="20.100000000000001" customHeight="1" x14ac:dyDescent="0.2">
      <c r="A21" t="s">
        <v>28</v>
      </c>
      <c r="B21" s="47"/>
      <c r="C21" s="47"/>
      <c r="D21" s="14"/>
      <c r="E21" s="14"/>
      <c r="F21" s="14"/>
      <c r="G21" s="14"/>
      <c r="H21" s="14"/>
      <c r="I21" s="65"/>
      <c r="J21" s="65"/>
    </row>
    <row r="22" spans="1:14" ht="20.100000000000001" customHeight="1" x14ac:dyDescent="0.2">
      <c r="A22" t="s">
        <v>18</v>
      </c>
      <c r="B22" s="47"/>
      <c r="C22" s="47"/>
      <c r="D22" s="47"/>
      <c r="E22" s="47"/>
      <c r="F22" s="47"/>
      <c r="G22" s="47"/>
      <c r="H22" s="14"/>
      <c r="I22" s="14"/>
      <c r="J22" s="14"/>
    </row>
    <row r="23" spans="1:14" ht="20.100000000000001" customHeight="1" x14ac:dyDescent="0.2">
      <c r="A23" t="s">
        <v>29</v>
      </c>
      <c r="B23" s="66"/>
      <c r="C23" s="66"/>
      <c r="D23" s="66"/>
      <c r="E23" s="66"/>
      <c r="F23" s="66"/>
      <c r="G23" s="66"/>
      <c r="H23" s="14"/>
      <c r="I23" s="14"/>
      <c r="J23" s="14"/>
    </row>
    <row r="24" spans="1:14" ht="20.100000000000001" customHeight="1" x14ac:dyDescent="0.2">
      <c r="A24" s="49" t="s">
        <v>85</v>
      </c>
      <c r="B24" s="66"/>
      <c r="C24" s="66"/>
      <c r="D24" s="66"/>
      <c r="E24" s="66"/>
      <c r="F24" s="66"/>
      <c r="G24" s="66"/>
      <c r="H24" s="14"/>
      <c r="I24" s="14"/>
      <c r="J24" s="14"/>
    </row>
    <row r="25" spans="1:14" ht="20.100000000000001" customHeight="1" x14ac:dyDescent="0.2">
      <c r="A25" s="67" t="s">
        <v>4</v>
      </c>
      <c r="B25" s="25"/>
      <c r="C25" s="25"/>
      <c r="D25" s="25"/>
      <c r="E25" s="25"/>
      <c r="F25" s="25"/>
      <c r="G25" s="25"/>
      <c r="H25" s="14"/>
      <c r="I25" s="14"/>
      <c r="J25" s="14"/>
    </row>
    <row r="26" spans="1:14" ht="20.100000000000001" customHeight="1" x14ac:dyDescent="0.2">
      <c r="A26" s="14"/>
      <c r="B26" s="25"/>
      <c r="C26" s="25"/>
      <c r="D26" s="25"/>
      <c r="E26" s="25"/>
      <c r="F26" s="25"/>
      <c r="G26" s="25"/>
      <c r="H26" s="68"/>
      <c r="I26" s="63"/>
      <c r="J26" s="69"/>
    </row>
    <row r="27" spans="1:14" ht="20.100000000000001" customHeight="1" x14ac:dyDescent="0.2">
      <c r="I27" s="14"/>
      <c r="J27" s="14"/>
      <c r="K27" s="69"/>
    </row>
    <row r="31" spans="1:14" ht="20.100000000000001" customHeight="1" x14ac:dyDescent="0.2">
      <c r="A31" s="32"/>
    </row>
    <row r="32" spans="1:14" ht="20.100000000000001" customHeight="1" x14ac:dyDescent="0.2">
      <c r="A32" s="132"/>
    </row>
    <row r="33" spans="1:1" ht="20.100000000000001" customHeight="1" x14ac:dyDescent="0.2">
      <c r="A33" s="132"/>
    </row>
  </sheetData>
  <hyperlinks>
    <hyperlink ref="A25" location="'Table of Contents'!A1" display="Return to Contents" xr:uid="{46D4D705-2742-4BC7-8F92-D1E25D10E830}"/>
  </hyperlinks>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2C665-833C-49B8-9E64-3E7E639F1323}">
  <dimension ref="A1:X45"/>
  <sheetViews>
    <sheetView showGridLines="0" zoomScaleNormal="100" workbookViewId="0"/>
  </sheetViews>
  <sheetFormatPr defaultRowHeight="20.100000000000001" customHeight="1" x14ac:dyDescent="0.2"/>
  <cols>
    <col min="1" max="1" width="50" customWidth="1"/>
    <col min="2" max="7" width="8.6640625" customWidth="1"/>
    <col min="17" max="17" width="18.109375" bestFit="1" customWidth="1"/>
    <col min="18" max="18" width="19.5546875" customWidth="1"/>
    <col min="19" max="19" width="18.44140625" bestFit="1" customWidth="1"/>
    <col min="20" max="20" width="17.5546875" bestFit="1" customWidth="1"/>
    <col min="21" max="21" width="18.109375" bestFit="1" customWidth="1"/>
    <col min="22" max="22" width="17.5546875" bestFit="1" customWidth="1"/>
  </cols>
  <sheetData>
    <row r="1" spans="1:22" ht="20.100000000000001" customHeight="1" x14ac:dyDescent="0.2">
      <c r="A1" s="2" t="s">
        <v>86</v>
      </c>
      <c r="B1" s="12"/>
      <c r="C1" s="12"/>
      <c r="D1" s="12"/>
      <c r="E1" s="12"/>
      <c r="F1" s="3"/>
      <c r="G1" s="3"/>
    </row>
    <row r="2" spans="1:22" ht="20.100000000000001" customHeight="1" x14ac:dyDescent="0.2">
      <c r="A2" t="s">
        <v>111</v>
      </c>
      <c r="B2" s="58"/>
      <c r="C2" s="58"/>
      <c r="D2" s="58"/>
      <c r="E2" s="58"/>
      <c r="F2" s="4"/>
      <c r="G2" s="4"/>
    </row>
    <row r="3" spans="1:22" ht="20.100000000000001" customHeight="1" x14ac:dyDescent="0.2">
      <c r="A3" s="20" t="s">
        <v>6</v>
      </c>
      <c r="B3" s="21" t="s">
        <v>7</v>
      </c>
      <c r="C3" s="21" t="s">
        <v>8</v>
      </c>
      <c r="D3" s="21" t="s">
        <v>9</v>
      </c>
      <c r="E3" s="21" t="s">
        <v>10</v>
      </c>
      <c r="F3" s="21" t="s">
        <v>11</v>
      </c>
      <c r="G3" s="22" t="s">
        <v>12</v>
      </c>
      <c r="I3" s="54"/>
    </row>
    <row r="4" spans="1:22" ht="20.100000000000001" customHeight="1" x14ac:dyDescent="0.2">
      <c r="A4" s="8" t="s">
        <v>20</v>
      </c>
      <c r="B4" s="37">
        <v>41316.284393046408</v>
      </c>
      <c r="C4" s="37">
        <v>42671.07</v>
      </c>
      <c r="D4" s="37">
        <v>43674.803</v>
      </c>
      <c r="E4" s="37">
        <v>44641.837</v>
      </c>
      <c r="F4" s="37">
        <v>45556.588127766066</v>
      </c>
      <c r="G4" s="37">
        <v>46538.76231480069</v>
      </c>
      <c r="I4" s="142"/>
      <c r="Q4" s="115"/>
      <c r="R4" s="115"/>
      <c r="S4" s="115"/>
      <c r="T4" s="115"/>
      <c r="U4" s="115"/>
      <c r="V4" s="115"/>
    </row>
    <row r="5" spans="1:22" ht="20.100000000000001" customHeight="1" x14ac:dyDescent="0.2">
      <c r="A5" t="s">
        <v>15</v>
      </c>
      <c r="B5" s="176" t="s">
        <v>114</v>
      </c>
      <c r="C5" s="46">
        <v>1.0262415800377482</v>
      </c>
      <c r="D5" s="46">
        <v>0.3342635935768925</v>
      </c>
      <c r="E5" s="46">
        <v>0.32377774825087613</v>
      </c>
      <c r="F5" s="46">
        <v>0.20000000000001705</v>
      </c>
      <c r="G5" s="46">
        <v>0.20000000000000284</v>
      </c>
      <c r="H5" s="39"/>
      <c r="K5" s="117"/>
      <c r="M5" s="19"/>
      <c r="Q5" s="115"/>
      <c r="R5" s="115"/>
      <c r="S5" s="115"/>
      <c r="T5" s="115"/>
      <c r="U5" s="115"/>
      <c r="V5" s="115"/>
    </row>
    <row r="6" spans="1:22" ht="20.100000000000001" customHeight="1" x14ac:dyDescent="0.2">
      <c r="A6" t="s">
        <v>21</v>
      </c>
      <c r="B6" s="26">
        <v>44.750229483528528</v>
      </c>
      <c r="C6" s="26">
        <v>296.5734036697686</v>
      </c>
      <c r="D6" s="26">
        <v>175.04061297523731</v>
      </c>
      <c r="E6" s="26">
        <v>-35.372230377768574</v>
      </c>
      <c r="F6" s="26">
        <v>-317.69087223393581</v>
      </c>
      <c r="G6" s="26">
        <v>-564.41768353441876</v>
      </c>
      <c r="I6" s="53"/>
      <c r="M6" s="19"/>
      <c r="Q6" s="115"/>
      <c r="R6" s="115"/>
      <c r="S6" s="115"/>
      <c r="T6" s="115"/>
      <c r="U6" s="115"/>
      <c r="V6" s="115"/>
    </row>
    <row r="7" spans="1:22" ht="18" customHeight="1" x14ac:dyDescent="0.2">
      <c r="A7" t="s">
        <v>90</v>
      </c>
      <c r="B7" s="146">
        <v>-350</v>
      </c>
      <c r="C7" s="146">
        <v>-350</v>
      </c>
      <c r="D7" s="146">
        <v>-350</v>
      </c>
      <c r="E7" s="146">
        <v>-350</v>
      </c>
      <c r="F7" s="146">
        <v>-350</v>
      </c>
      <c r="G7" s="146">
        <v>-350</v>
      </c>
      <c r="H7" s="51"/>
      <c r="M7" s="19"/>
      <c r="Q7" s="115"/>
      <c r="R7" s="115"/>
      <c r="S7" s="115"/>
      <c r="T7" s="115"/>
      <c r="U7" s="115"/>
      <c r="V7" s="115"/>
    </row>
    <row r="8" spans="1:22" ht="20.100000000000001" customHeight="1" x14ac:dyDescent="0.2">
      <c r="A8" s="8" t="s">
        <v>66</v>
      </c>
      <c r="B8" s="37">
        <v>7964.1206388249775</v>
      </c>
      <c r="C8" s="37">
        <v>8030.0553008052957</v>
      </c>
      <c r="D8" s="37">
        <v>8364.0204870324778</v>
      </c>
      <c r="E8" s="37">
        <v>9256.4419430377347</v>
      </c>
      <c r="F8" s="37">
        <v>9908.0084167923269</v>
      </c>
      <c r="G8" s="37">
        <v>10778.421883753283</v>
      </c>
      <c r="I8" s="142"/>
      <c r="M8" s="19"/>
      <c r="Q8" s="115"/>
      <c r="R8" s="115"/>
      <c r="S8" s="115"/>
      <c r="T8" s="115"/>
      <c r="U8" s="115"/>
      <c r="V8" s="115"/>
    </row>
    <row r="9" spans="1:22" ht="20.100000000000001" customHeight="1" x14ac:dyDescent="0.2">
      <c r="A9" t="s">
        <v>15</v>
      </c>
      <c r="B9" s="176" t="s">
        <v>114</v>
      </c>
      <c r="C9" s="73">
        <v>-1.3714547039245275</v>
      </c>
      <c r="D9" s="73">
        <v>2.105326336349151</v>
      </c>
      <c r="E9" s="73">
        <v>8.6229937955492346</v>
      </c>
      <c r="F9" s="73">
        <v>5.0995540425486467</v>
      </c>
      <c r="G9" s="73">
        <v>6.7020823590300864</v>
      </c>
      <c r="H9" s="39"/>
      <c r="K9" s="117"/>
      <c r="M9" s="7"/>
      <c r="Q9" s="115"/>
      <c r="R9" s="115"/>
      <c r="S9" s="115"/>
      <c r="T9" s="115"/>
      <c r="U9" s="115"/>
      <c r="V9" s="115"/>
    </row>
    <row r="10" spans="1:22" ht="19.5" customHeight="1" x14ac:dyDescent="0.2">
      <c r="A10" t="s">
        <v>22</v>
      </c>
      <c r="B10" s="147">
        <v>34.854571123611095</v>
      </c>
      <c r="C10" s="147">
        <v>209.91515087867811</v>
      </c>
      <c r="D10" s="147">
        <v>354.70355519536679</v>
      </c>
      <c r="E10" s="147">
        <v>514.11742503415735</v>
      </c>
      <c r="F10" s="147">
        <v>596.53662208801688</v>
      </c>
      <c r="G10" s="147">
        <v>876.23798387410716</v>
      </c>
      <c r="M10" s="19"/>
      <c r="Q10" s="115"/>
      <c r="R10" s="115"/>
      <c r="S10" s="115"/>
      <c r="T10" s="115"/>
      <c r="U10" s="115"/>
      <c r="V10" s="115"/>
    </row>
    <row r="11" spans="1:22" ht="20.100000000000001" customHeight="1" x14ac:dyDescent="0.2">
      <c r="A11" s="8" t="s">
        <v>67</v>
      </c>
      <c r="B11" s="37">
        <v>3361.215729</v>
      </c>
      <c r="C11" s="37">
        <v>3722.482</v>
      </c>
      <c r="D11" s="37">
        <v>3688.491</v>
      </c>
      <c r="E11" s="37">
        <v>3465.7559999999999</v>
      </c>
      <c r="F11" s="37">
        <v>4036.7190000000001</v>
      </c>
      <c r="G11" s="37">
        <v>3980.7190000000001</v>
      </c>
      <c r="I11" s="28"/>
      <c r="M11" s="132"/>
      <c r="Q11" s="115"/>
      <c r="R11" s="115"/>
      <c r="S11" s="115"/>
      <c r="T11" s="115"/>
      <c r="U11" s="115"/>
      <c r="V11" s="115"/>
    </row>
    <row r="12" spans="1:22" ht="20.100000000000001" customHeight="1" x14ac:dyDescent="0.2">
      <c r="A12" t="s">
        <v>15</v>
      </c>
      <c r="B12" s="176" t="s">
        <v>114</v>
      </c>
      <c r="C12" s="116">
        <v>8.3323441412404264</v>
      </c>
      <c r="D12" s="116">
        <v>-2.8667393717830407</v>
      </c>
      <c r="E12" s="116">
        <v>-7.7764086548977218</v>
      </c>
      <c r="F12" s="116">
        <v>14.36394367828882</v>
      </c>
      <c r="G12" s="116">
        <v>-3.2753679586631961</v>
      </c>
      <c r="K12" s="117"/>
      <c r="M12" s="133"/>
      <c r="N12" s="118"/>
      <c r="O12" s="118"/>
      <c r="P12" s="118"/>
      <c r="Q12" s="115"/>
      <c r="R12" s="115"/>
      <c r="S12" s="115"/>
      <c r="T12" s="115"/>
      <c r="U12" s="115"/>
      <c r="V12" s="115"/>
    </row>
    <row r="13" spans="1:22" ht="20.100000000000001" customHeight="1" x14ac:dyDescent="0.2">
      <c r="A13" s="186" t="s">
        <v>22</v>
      </c>
      <c r="B13" s="187">
        <v>-12.648271000000022</v>
      </c>
      <c r="C13" s="187">
        <v>-26.518000000000029</v>
      </c>
      <c r="D13" s="187">
        <v>13.490999999999985</v>
      </c>
      <c r="E13" s="187">
        <v>-243.24400000000014</v>
      </c>
      <c r="F13" s="187">
        <v>0.71900000000005093</v>
      </c>
      <c r="G13" s="187">
        <v>-19.764282446825746</v>
      </c>
      <c r="M13" s="133"/>
      <c r="Q13" s="115"/>
      <c r="R13" s="115"/>
      <c r="S13" s="115"/>
      <c r="T13" s="115"/>
      <c r="U13" s="115"/>
      <c r="V13" s="115"/>
    </row>
    <row r="14" spans="1:22" s="16" customFormat="1" ht="20.100000000000001" customHeight="1" x14ac:dyDescent="0.2">
      <c r="A14" s="188" t="s">
        <v>81</v>
      </c>
      <c r="B14" s="189">
        <v>-141.82528173733874</v>
      </c>
      <c r="C14" s="189">
        <v>-120.96434744717277</v>
      </c>
      <c r="D14" s="189">
        <v>-66.894400146504935</v>
      </c>
      <c r="E14" s="189">
        <v>-70.756645744805908</v>
      </c>
      <c r="F14" s="189">
        <v>-84.618104169265592</v>
      </c>
      <c r="G14" s="189">
        <v>-72.970372114204892</v>
      </c>
      <c r="M14" s="133"/>
      <c r="Q14" s="115"/>
      <c r="R14" s="115"/>
      <c r="S14" s="115"/>
      <c r="T14" s="115"/>
      <c r="U14" s="115"/>
      <c r="V14" s="115"/>
    </row>
    <row r="15" spans="1:22" ht="20.100000000000001" customHeight="1" x14ac:dyDescent="0.2">
      <c r="A15" t="s">
        <v>82</v>
      </c>
      <c r="B15" s="154">
        <v>-159.6</v>
      </c>
      <c r="C15" s="154">
        <v>-194.12808279149849</v>
      </c>
      <c r="D15" s="154">
        <v>-240.16468313833167</v>
      </c>
      <c r="E15" s="154">
        <v>-275.33506791541134</v>
      </c>
      <c r="F15" s="154">
        <v>-296.61891940378604</v>
      </c>
      <c r="G15" s="154">
        <v>-315.75101489938436</v>
      </c>
      <c r="K15" s="28"/>
      <c r="M15" s="132"/>
      <c r="Q15" s="115"/>
      <c r="R15" s="115"/>
      <c r="S15" s="115"/>
      <c r="T15" s="115"/>
      <c r="U15" s="115"/>
      <c r="V15" s="115"/>
    </row>
    <row r="16" spans="1:22" ht="20.100000000000001" customHeight="1" x14ac:dyDescent="0.2">
      <c r="A16" t="s">
        <v>83</v>
      </c>
      <c r="B16" s="164">
        <v>1.8745478171012998E-2</v>
      </c>
      <c r="C16" s="164">
        <v>3.9452572022705681</v>
      </c>
      <c r="D16" s="164">
        <v>-7.6859606976325381</v>
      </c>
      <c r="E16" s="164">
        <v>32.827491266263792</v>
      </c>
      <c r="F16" s="164">
        <v>91.227337537663971</v>
      </c>
      <c r="G16" s="164">
        <v>110.80129305869576</v>
      </c>
      <c r="M16" s="132"/>
      <c r="Q16" s="115"/>
      <c r="R16" s="115"/>
      <c r="S16" s="115"/>
      <c r="T16" s="115"/>
      <c r="U16" s="115"/>
      <c r="V16" s="115"/>
    </row>
    <row r="17" spans="1:22" ht="20.100000000000001" customHeight="1" x14ac:dyDescent="0.2">
      <c r="A17" s="190" t="s">
        <v>125</v>
      </c>
      <c r="B17" s="191">
        <v>52340.195479134054</v>
      </c>
      <c r="C17" s="191">
        <v>54108.514870566622</v>
      </c>
      <c r="D17" s="191">
        <v>55420.255403747644</v>
      </c>
      <c r="E17" s="191">
        <v>57017.943229377517</v>
      </c>
      <c r="F17" s="191">
        <v>59120.078520985335</v>
      </c>
      <c r="G17" s="191">
        <v>60909.18181154038</v>
      </c>
      <c r="M17" s="132"/>
      <c r="Q17" s="115"/>
      <c r="R17" s="115"/>
      <c r="S17" s="115"/>
      <c r="T17" s="115"/>
      <c r="U17" s="115"/>
      <c r="V17" s="115"/>
    </row>
    <row r="18" spans="1:22" ht="20.100000000000001" customHeight="1" x14ac:dyDescent="0.2">
      <c r="A18" t="s">
        <v>15</v>
      </c>
      <c r="B18" s="176" t="s">
        <v>114</v>
      </c>
      <c r="C18" s="46">
        <v>1.1235238561820182</v>
      </c>
      <c r="D18" s="46">
        <v>0.40486462373539212</v>
      </c>
      <c r="E18" s="46">
        <v>0.98010061088797329</v>
      </c>
      <c r="F18" s="46">
        <v>1.808032120674909</v>
      </c>
      <c r="G18" s="46">
        <v>1.0536132919171166</v>
      </c>
      <c r="H18" s="39"/>
      <c r="Q18" s="115"/>
      <c r="R18" s="115"/>
      <c r="S18" s="115"/>
      <c r="T18" s="115"/>
      <c r="U18" s="115"/>
      <c r="V18" s="115"/>
    </row>
    <row r="19" spans="1:22" ht="20.100000000000001" customHeight="1" x14ac:dyDescent="0.2">
      <c r="A19" t="s">
        <v>23</v>
      </c>
      <c r="B19" s="155">
        <v>-283.02472491469234</v>
      </c>
      <c r="C19" s="155">
        <v>133.91581175071769</v>
      </c>
      <c r="D19" s="155">
        <v>185.54920747297729</v>
      </c>
      <c r="E19" s="155">
        <v>-81.671314077349962</v>
      </c>
      <c r="F19" s="155">
        <v>20.792087391731911</v>
      </c>
      <c r="G19" s="155">
        <v>52.857310951549152</v>
      </c>
      <c r="Q19" s="115"/>
      <c r="R19" s="115"/>
      <c r="S19" s="115"/>
      <c r="T19" s="115"/>
      <c r="U19" s="115"/>
      <c r="V19" s="115"/>
    </row>
    <row r="20" spans="1:22" ht="20.100000000000001" customHeight="1" x14ac:dyDescent="0.2">
      <c r="A20" t="s">
        <v>24</v>
      </c>
      <c r="B20" s="156">
        <v>66.975275085307658</v>
      </c>
      <c r="C20" s="156">
        <v>483.91581175071769</v>
      </c>
      <c r="D20" s="156">
        <v>535.54920747297729</v>
      </c>
      <c r="E20" s="156">
        <v>268.32868592265004</v>
      </c>
      <c r="F20" s="156">
        <v>370.79208739173191</v>
      </c>
      <c r="G20" s="156">
        <v>402.85731095154915</v>
      </c>
      <c r="Q20" s="115"/>
      <c r="R20" s="115"/>
      <c r="S20" s="115"/>
      <c r="T20" s="115"/>
      <c r="U20" s="115"/>
      <c r="V20" s="115"/>
    </row>
    <row r="21" spans="1:22" ht="20.100000000000001" customHeight="1" x14ac:dyDescent="0.2">
      <c r="A21" t="s">
        <v>17</v>
      </c>
      <c r="B21" s="135"/>
      <c r="C21" s="141"/>
      <c r="D21" s="141"/>
      <c r="E21" s="141"/>
      <c r="F21" s="141"/>
      <c r="G21" s="141"/>
      <c r="H21" s="26"/>
      <c r="Q21" s="115"/>
      <c r="R21" s="115"/>
      <c r="S21" s="115"/>
      <c r="T21" s="115"/>
      <c r="U21" s="115"/>
      <c r="V21" s="115"/>
    </row>
    <row r="22" spans="1:22" ht="20.100000000000001" customHeight="1" x14ac:dyDescent="0.2">
      <c r="A22" t="s">
        <v>18</v>
      </c>
      <c r="B22" s="94"/>
      <c r="C22" s="94"/>
      <c r="D22" s="94"/>
      <c r="E22" s="94"/>
      <c r="F22" s="94"/>
      <c r="G22" s="94"/>
    </row>
    <row r="23" spans="1:22" ht="20.100000000000001" customHeight="1" x14ac:dyDescent="0.2">
      <c r="A23" t="s">
        <v>19</v>
      </c>
      <c r="B23" s="93"/>
      <c r="C23" s="93"/>
      <c r="D23" s="93"/>
      <c r="E23" s="93"/>
      <c r="F23" s="93"/>
      <c r="G23" s="25"/>
    </row>
    <row r="24" spans="1:22" ht="20.100000000000001" customHeight="1" x14ac:dyDescent="0.2">
      <c r="A24" s="19" t="s">
        <v>85</v>
      </c>
      <c r="B24" s="93"/>
      <c r="C24" s="93"/>
      <c r="D24" s="93"/>
      <c r="E24" s="93"/>
      <c r="F24" s="93"/>
      <c r="G24" s="25"/>
    </row>
    <row r="25" spans="1:22" ht="20.100000000000001" customHeight="1" x14ac:dyDescent="0.2">
      <c r="A25" s="19" t="s">
        <v>87</v>
      </c>
      <c r="B25" s="93"/>
      <c r="C25" s="93"/>
      <c r="D25" s="93"/>
      <c r="E25" s="93"/>
      <c r="F25" s="93"/>
      <c r="G25" s="25"/>
    </row>
    <row r="26" spans="1:22" ht="20.100000000000001" customHeight="1" x14ac:dyDescent="0.2">
      <c r="A26" s="19" t="s">
        <v>115</v>
      </c>
      <c r="B26" s="93"/>
      <c r="C26" s="93"/>
      <c r="D26" s="93"/>
      <c r="E26" s="93"/>
      <c r="F26" s="93"/>
      <c r="G26" s="25"/>
    </row>
    <row r="27" spans="1:22" ht="20.100000000000001" customHeight="1" x14ac:dyDescent="0.2">
      <c r="A27" s="19" t="s">
        <v>106</v>
      </c>
      <c r="B27" s="94"/>
      <c r="C27" s="25"/>
      <c r="D27" s="25"/>
      <c r="E27" s="60"/>
      <c r="F27" s="25"/>
      <c r="G27" s="25"/>
    </row>
    <row r="28" spans="1:22" ht="20.100000000000001" customHeight="1" x14ac:dyDescent="0.2">
      <c r="A28" s="7" t="s">
        <v>88</v>
      </c>
    </row>
    <row r="29" spans="1:22" ht="20.100000000000001" customHeight="1" x14ac:dyDescent="0.2">
      <c r="A29" t="s">
        <v>126</v>
      </c>
    </row>
    <row r="30" spans="1:22" ht="20.100000000000001" customHeight="1" x14ac:dyDescent="0.2">
      <c r="A30" s="10" t="s">
        <v>4</v>
      </c>
      <c r="B30" s="25"/>
      <c r="C30" s="25"/>
      <c r="D30" s="25"/>
      <c r="E30" s="25"/>
      <c r="F30" s="25"/>
      <c r="G30" s="3"/>
    </row>
    <row r="31" spans="1:22" ht="20.100000000000001" customHeight="1" x14ac:dyDescent="0.2">
      <c r="A31" s="3"/>
      <c r="B31" s="38"/>
      <c r="C31" s="38"/>
      <c r="D31" s="38"/>
      <c r="E31" s="38"/>
      <c r="F31" s="38"/>
      <c r="G31" s="38"/>
    </row>
    <row r="32" spans="1:22" ht="20.100000000000001" customHeight="1" x14ac:dyDescent="0.2">
      <c r="B32" s="28"/>
      <c r="C32" s="28"/>
      <c r="D32" s="28"/>
      <c r="E32" s="28"/>
      <c r="F32" s="28"/>
      <c r="G32" s="28"/>
    </row>
    <row r="33" spans="9:24" ht="20.100000000000001" customHeight="1" x14ac:dyDescent="0.2">
      <c r="I33" s="169"/>
      <c r="J33" s="169"/>
      <c r="K33" s="169"/>
      <c r="L33" s="169"/>
      <c r="M33" s="169"/>
      <c r="N33" s="169"/>
      <c r="O33" s="169"/>
    </row>
    <row r="34" spans="9:24" ht="20.100000000000001" customHeight="1" x14ac:dyDescent="0.2">
      <c r="I34" s="169"/>
      <c r="J34" s="169"/>
      <c r="K34" s="169"/>
      <c r="L34" s="169"/>
      <c r="M34" s="169"/>
      <c r="N34" s="169"/>
      <c r="O34" s="169"/>
    </row>
    <row r="37" spans="9:24" ht="20.100000000000001" customHeight="1" x14ac:dyDescent="0.2">
      <c r="K37" s="170"/>
      <c r="L37" s="170"/>
      <c r="M37" s="171"/>
      <c r="N37" s="170"/>
      <c r="O37" s="170"/>
      <c r="P37" s="172"/>
    </row>
    <row r="38" spans="9:24" ht="20.100000000000001" customHeight="1" x14ac:dyDescent="0.2">
      <c r="K38" s="28"/>
      <c r="L38" s="28"/>
      <c r="M38" s="28"/>
      <c r="N38" s="28"/>
      <c r="O38" s="28"/>
      <c r="P38" s="28"/>
      <c r="S38" s="28"/>
      <c r="T38" s="28"/>
      <c r="U38" s="28"/>
      <c r="V38" s="28"/>
      <c r="W38" s="28"/>
      <c r="X38" s="28"/>
    </row>
    <row r="41" spans="9:24" ht="20.100000000000001" customHeight="1" x14ac:dyDescent="0.2">
      <c r="K41" s="28"/>
      <c r="L41" s="28"/>
      <c r="M41" s="28"/>
      <c r="N41" s="28"/>
      <c r="O41" s="28"/>
      <c r="P41" s="28"/>
      <c r="S41" s="28"/>
      <c r="T41" s="28"/>
      <c r="U41" s="28"/>
      <c r="V41" s="28"/>
      <c r="W41" s="28"/>
      <c r="X41" s="28"/>
    </row>
    <row r="42" spans="9:24" ht="20.100000000000001" customHeight="1" x14ac:dyDescent="0.2">
      <c r="S42" s="173"/>
      <c r="T42" s="173"/>
      <c r="U42" s="173"/>
      <c r="V42" s="173"/>
      <c r="W42" s="173"/>
      <c r="X42" s="173"/>
    </row>
    <row r="45" spans="9:24" ht="20.100000000000001" customHeight="1" x14ac:dyDescent="0.2">
      <c r="L45" s="28"/>
    </row>
  </sheetData>
  <phoneticPr fontId="9" type="noConversion"/>
  <hyperlinks>
    <hyperlink ref="A30" location="'Table of Contents'!A1" display="Return to Contents" xr:uid="{A40A328A-EFCF-4F16-8372-3B21462AD2EC}"/>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FC28B-3A8C-4283-9959-C1213BD623ED}">
  <sheetPr>
    <tabColor rgb="FF397E77"/>
  </sheetPr>
  <dimension ref="A1:K46"/>
  <sheetViews>
    <sheetView showGridLines="0" workbookViewId="0"/>
  </sheetViews>
  <sheetFormatPr defaultRowHeight="20.100000000000001" customHeight="1" x14ac:dyDescent="0.2"/>
  <sheetData>
    <row r="1" spans="1:1" ht="20.100000000000001" customHeight="1" x14ac:dyDescent="0.2">
      <c r="A1" s="10" t="s">
        <v>4</v>
      </c>
    </row>
    <row r="46" spans="11:11" ht="20.100000000000001" customHeight="1" x14ac:dyDescent="0.2">
      <c r="K46" s="27"/>
    </row>
  </sheetData>
  <hyperlinks>
    <hyperlink ref="A1" location="'Table of Contents'!A1" display="Return to Contents" xr:uid="{56108623-7B0D-4B01-AF73-CE383E41A6B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26F01-F4E0-4D05-945B-BDAD873BCFBA}">
  <dimension ref="A1:Q27"/>
  <sheetViews>
    <sheetView showGridLines="0" zoomScaleNormal="100" zoomScaleSheetLayoutView="100" workbookViewId="0"/>
  </sheetViews>
  <sheetFormatPr defaultRowHeight="20.100000000000001" customHeight="1" x14ac:dyDescent="0.2"/>
  <cols>
    <col min="1" max="1" width="20.44140625" customWidth="1"/>
    <col min="2" max="7" width="8.6640625" customWidth="1"/>
  </cols>
  <sheetData>
    <row r="1" spans="1:17" s="72" customFormat="1" ht="20.100000000000001" customHeight="1" x14ac:dyDescent="0.2">
      <c r="A1" s="124" t="s">
        <v>78</v>
      </c>
      <c r="B1" s="125"/>
      <c r="C1" s="125"/>
      <c r="D1" s="125"/>
      <c r="E1" s="125"/>
      <c r="F1" s="125"/>
      <c r="G1" s="125"/>
      <c r="I1" s="125"/>
      <c r="J1" s="125"/>
    </row>
    <row r="2" spans="1:17" s="72" customFormat="1" ht="20.100000000000001" customHeight="1" x14ac:dyDescent="0.2">
      <c r="A2" s="126" t="s">
        <v>110</v>
      </c>
      <c r="B2" s="125"/>
      <c r="C2" s="125"/>
      <c r="D2" s="125"/>
      <c r="E2" s="125"/>
      <c r="F2" s="125"/>
      <c r="G2" s="125"/>
      <c r="I2" s="125"/>
      <c r="J2" s="125"/>
    </row>
    <row r="3" spans="1:17" ht="20.100000000000001" customHeight="1" x14ac:dyDescent="0.2">
      <c r="A3" t="s">
        <v>57</v>
      </c>
      <c r="B3" s="3"/>
      <c r="C3" s="3"/>
      <c r="D3" s="3"/>
      <c r="E3" s="3"/>
      <c r="F3" s="3"/>
      <c r="G3" s="3"/>
      <c r="I3" s="3"/>
      <c r="J3" s="3"/>
    </row>
    <row r="4" spans="1:17" ht="20.100000000000001" customHeight="1" x14ac:dyDescent="0.2">
      <c r="A4" s="49" t="s">
        <v>89</v>
      </c>
      <c r="B4" s="3"/>
      <c r="C4" s="3"/>
      <c r="D4" s="3"/>
      <c r="E4" s="3"/>
      <c r="F4" s="3"/>
      <c r="G4" s="3"/>
      <c r="I4" s="3"/>
      <c r="J4" s="3"/>
    </row>
    <row r="5" spans="1:17" ht="20.100000000000001" customHeight="1" x14ac:dyDescent="0.2">
      <c r="A5" s="14"/>
      <c r="B5" s="14"/>
      <c r="C5" s="14"/>
      <c r="D5" s="14"/>
      <c r="E5" s="14"/>
      <c r="F5" s="14"/>
      <c r="G5" s="14"/>
      <c r="H5" s="54"/>
      <c r="I5" s="14"/>
      <c r="J5" s="61"/>
    </row>
    <row r="6" spans="1:17" ht="20.100000000000001" customHeight="1" x14ac:dyDescent="0.2">
      <c r="A6" s="14"/>
      <c r="B6" s="14"/>
      <c r="C6" s="14"/>
      <c r="D6" s="14"/>
      <c r="E6" s="14"/>
      <c r="F6" s="14"/>
      <c r="G6" s="14"/>
      <c r="H6" s="14"/>
      <c r="I6" s="14"/>
      <c r="J6" s="4"/>
    </row>
    <row r="7" spans="1:17" ht="20.100000000000001" customHeight="1" x14ac:dyDescent="0.2">
      <c r="A7" s="14"/>
      <c r="B7" s="14"/>
      <c r="C7" s="14"/>
      <c r="D7" s="14"/>
      <c r="E7" s="14"/>
      <c r="F7" s="14"/>
      <c r="G7" s="14"/>
      <c r="H7" s="32"/>
      <c r="I7" s="14"/>
      <c r="J7" s="4"/>
    </row>
    <row r="8" spans="1:17" ht="20.100000000000001" customHeight="1" x14ac:dyDescent="0.2">
      <c r="A8" s="14"/>
      <c r="B8" s="14"/>
      <c r="C8" s="14"/>
      <c r="D8" s="14"/>
      <c r="E8" s="14"/>
      <c r="F8" s="14"/>
      <c r="G8" s="14"/>
      <c r="H8" s="14"/>
      <c r="I8" s="14"/>
      <c r="J8" s="4"/>
    </row>
    <row r="9" spans="1:17" ht="20.100000000000001" customHeight="1" x14ac:dyDescent="0.2">
      <c r="A9" s="14"/>
      <c r="B9" s="14"/>
      <c r="C9" s="14"/>
      <c r="D9" s="14"/>
      <c r="E9" s="14"/>
      <c r="F9" s="14"/>
      <c r="G9" s="14"/>
      <c r="H9" s="14"/>
      <c r="I9" s="14"/>
      <c r="J9" s="4"/>
    </row>
    <row r="10" spans="1:17" ht="20.100000000000001" customHeight="1" x14ac:dyDescent="0.2">
      <c r="A10" s="14"/>
      <c r="B10" s="14"/>
      <c r="C10" s="14"/>
      <c r="D10" s="14"/>
      <c r="E10" s="14"/>
      <c r="F10" s="14"/>
      <c r="G10" s="14"/>
      <c r="H10" s="14"/>
      <c r="I10" s="14"/>
      <c r="J10" s="14"/>
    </row>
    <row r="11" spans="1:17" ht="20.100000000000001" customHeight="1" x14ac:dyDescent="0.2">
      <c r="A11" s="14"/>
      <c r="B11" s="14"/>
      <c r="C11" s="14"/>
      <c r="D11" s="14"/>
      <c r="E11" s="14"/>
      <c r="F11" s="14"/>
      <c r="G11" s="14"/>
      <c r="H11" s="14"/>
      <c r="I11" s="14"/>
      <c r="J11" s="14"/>
    </row>
    <row r="12" spans="1:17" ht="20.100000000000001" customHeight="1" x14ac:dyDescent="0.2">
      <c r="A12" s="14"/>
      <c r="B12" s="14"/>
      <c r="C12" s="14"/>
      <c r="D12" s="14"/>
      <c r="E12" s="14"/>
      <c r="F12" s="14"/>
      <c r="G12" s="14"/>
      <c r="H12" s="14"/>
      <c r="I12" s="14"/>
      <c r="J12" s="14"/>
    </row>
    <row r="13" spans="1:17" ht="20.100000000000001" customHeight="1" x14ac:dyDescent="0.2">
      <c r="A13" s="14"/>
      <c r="B13" s="14"/>
      <c r="C13" s="14"/>
      <c r="D13" s="14"/>
      <c r="E13" s="14"/>
      <c r="F13" s="14"/>
      <c r="G13" s="14"/>
      <c r="H13" s="14"/>
      <c r="I13" s="14"/>
      <c r="J13" s="14"/>
    </row>
    <row r="14" spans="1:17" ht="20.100000000000001" customHeight="1" x14ac:dyDescent="0.2">
      <c r="A14" s="14"/>
      <c r="B14" s="14"/>
      <c r="C14" s="14"/>
      <c r="D14" s="14"/>
      <c r="E14" s="14"/>
      <c r="F14" s="14"/>
      <c r="G14" s="14"/>
      <c r="H14" s="14"/>
      <c r="I14" s="14"/>
      <c r="J14" s="14"/>
    </row>
    <row r="15" spans="1:17" ht="20.100000000000001" customHeight="1" x14ac:dyDescent="0.2">
      <c r="A15" s="14"/>
      <c r="B15" s="14"/>
      <c r="C15" s="14"/>
      <c r="D15" s="14"/>
      <c r="E15" s="14"/>
      <c r="F15" s="14"/>
      <c r="G15" s="14"/>
      <c r="H15" s="14"/>
      <c r="I15" s="14"/>
      <c r="J15" s="14"/>
      <c r="L15" s="62"/>
      <c r="M15" s="62"/>
      <c r="N15" s="62"/>
      <c r="O15" s="62"/>
      <c r="P15" s="62"/>
      <c r="Q15" s="62"/>
    </row>
    <row r="16" spans="1:17" ht="20.100000000000001" customHeight="1" x14ac:dyDescent="0.2">
      <c r="A16" s="14"/>
      <c r="B16" s="14"/>
      <c r="C16" s="14"/>
      <c r="D16" s="14"/>
      <c r="E16" s="14"/>
      <c r="F16" s="14"/>
      <c r="G16" s="14"/>
      <c r="H16" s="14"/>
      <c r="I16" s="14"/>
      <c r="J16" s="14"/>
    </row>
    <row r="17" spans="1:14" ht="20.100000000000001" customHeight="1" x14ac:dyDescent="0.2">
      <c r="A17" s="14"/>
      <c r="B17" s="14"/>
      <c r="C17" s="14"/>
      <c r="D17" s="14"/>
      <c r="E17" s="14"/>
      <c r="F17" s="14"/>
      <c r="G17" s="14"/>
      <c r="H17" s="14"/>
      <c r="I17" s="14"/>
      <c r="J17" s="14"/>
    </row>
    <row r="18" spans="1:14" ht="20.100000000000001" customHeight="1" x14ac:dyDescent="0.2">
      <c r="A18" s="63" t="s">
        <v>77</v>
      </c>
      <c r="B18" s="33" t="s">
        <v>7</v>
      </c>
      <c r="C18" s="33" t="s">
        <v>8</v>
      </c>
      <c r="D18" s="33" t="s">
        <v>9</v>
      </c>
      <c r="E18" s="33" t="s">
        <v>10</v>
      </c>
      <c r="F18" s="33" t="s">
        <v>11</v>
      </c>
      <c r="G18" s="33" t="s">
        <v>12</v>
      </c>
      <c r="H18" s="14"/>
      <c r="I18" s="64"/>
      <c r="J18" s="64"/>
      <c r="K18" s="64"/>
      <c r="L18" s="64"/>
      <c r="M18" s="64"/>
      <c r="N18" s="64"/>
    </row>
    <row r="19" spans="1:14" ht="20.100000000000001" customHeight="1" x14ac:dyDescent="0.2">
      <c r="A19" t="s">
        <v>26</v>
      </c>
      <c r="B19" s="34">
        <v>100</v>
      </c>
      <c r="C19" s="34">
        <v>105.17799438246034</v>
      </c>
      <c r="D19" s="34">
        <v>104.89588355351923</v>
      </c>
      <c r="E19" s="34">
        <v>105.13797492973515</v>
      </c>
      <c r="F19" s="34">
        <v>105.76928985750733</v>
      </c>
      <c r="G19" s="34">
        <v>104.38729589245864</v>
      </c>
      <c r="H19" s="14"/>
      <c r="I19" s="14"/>
      <c r="J19" s="14"/>
      <c r="K19" s="14"/>
      <c r="L19" s="14"/>
      <c r="M19" s="14"/>
      <c r="N19" s="14"/>
    </row>
    <row r="20" spans="1:14" ht="20.100000000000001" customHeight="1" x14ac:dyDescent="0.2">
      <c r="A20" t="s">
        <v>27</v>
      </c>
      <c r="B20" s="34">
        <v>100</v>
      </c>
      <c r="C20" s="34">
        <v>102.88375500567793</v>
      </c>
      <c r="D20" s="34">
        <v>100.584766680028</v>
      </c>
      <c r="E20" s="34">
        <v>98.952358493792943</v>
      </c>
      <c r="F20" s="34">
        <v>97.742787087707697</v>
      </c>
      <c r="G20" s="34">
        <v>94.618674754976979</v>
      </c>
      <c r="H20" s="68"/>
      <c r="I20" s="14"/>
      <c r="J20" s="14"/>
    </row>
    <row r="21" spans="1:14" ht="20.100000000000001" customHeight="1" x14ac:dyDescent="0.2">
      <c r="A21" t="s">
        <v>28</v>
      </c>
      <c r="B21" s="94"/>
      <c r="C21" s="94"/>
      <c r="D21" s="14"/>
      <c r="E21" s="14"/>
      <c r="F21" s="14"/>
      <c r="G21" s="14"/>
      <c r="H21" s="14"/>
      <c r="I21" s="65"/>
      <c r="J21" s="65"/>
    </row>
    <row r="22" spans="1:14" ht="20.100000000000001" customHeight="1" x14ac:dyDescent="0.2">
      <c r="A22" t="s">
        <v>18</v>
      </c>
      <c r="B22" s="94"/>
      <c r="C22" s="94"/>
      <c r="D22" s="94"/>
      <c r="E22" s="94"/>
      <c r="F22" s="94"/>
      <c r="G22" s="94"/>
      <c r="H22" s="14"/>
      <c r="I22" s="14"/>
      <c r="J22" s="14"/>
    </row>
    <row r="23" spans="1:14" ht="20.100000000000001" customHeight="1" x14ac:dyDescent="0.2">
      <c r="A23" t="s">
        <v>29</v>
      </c>
      <c r="B23" s="66"/>
      <c r="C23" s="66"/>
      <c r="D23" s="66"/>
      <c r="E23" s="66"/>
      <c r="F23" s="66"/>
      <c r="G23" s="66"/>
      <c r="H23" s="14"/>
      <c r="I23" s="14"/>
      <c r="J23" s="14"/>
    </row>
    <row r="24" spans="1:14" ht="20.100000000000001" customHeight="1" x14ac:dyDescent="0.2">
      <c r="A24" s="19" t="s">
        <v>85</v>
      </c>
      <c r="B24" s="66"/>
      <c r="C24" s="66"/>
      <c r="D24" s="66"/>
      <c r="E24" s="66"/>
      <c r="F24" s="66"/>
      <c r="G24" s="66"/>
      <c r="H24" s="14"/>
      <c r="I24" s="14"/>
      <c r="J24" s="14"/>
    </row>
    <row r="25" spans="1:14" ht="20.100000000000001" customHeight="1" x14ac:dyDescent="0.2">
      <c r="A25" s="67" t="s">
        <v>4</v>
      </c>
      <c r="B25" s="25"/>
      <c r="C25" s="25"/>
      <c r="D25" s="25"/>
      <c r="E25" s="25"/>
      <c r="F25" s="25"/>
      <c r="G25" s="25"/>
      <c r="H25" s="14"/>
      <c r="I25" s="14"/>
      <c r="J25" s="14"/>
    </row>
    <row r="26" spans="1:14" ht="20.100000000000001" customHeight="1" x14ac:dyDescent="0.2">
      <c r="A26" s="14"/>
      <c r="B26" s="25"/>
      <c r="C26" s="25"/>
      <c r="D26" s="25"/>
      <c r="E26" s="25"/>
      <c r="F26" s="25"/>
      <c r="G26" s="25"/>
      <c r="H26" s="68"/>
      <c r="I26" s="63"/>
      <c r="J26" s="69"/>
    </row>
    <row r="27" spans="1:14" ht="20.100000000000001" customHeight="1" x14ac:dyDescent="0.2">
      <c r="I27" s="14"/>
      <c r="J27" s="14"/>
      <c r="K27" s="69"/>
    </row>
  </sheetData>
  <phoneticPr fontId="9" type="noConversion"/>
  <hyperlinks>
    <hyperlink ref="A25" location="'Table of Contents'!A1" display="Return to Contents" xr:uid="{310BB8B7-92DE-477D-9511-80EAC1D7B009}"/>
  </hyperlinks>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A703D-DB90-4F05-AA6B-432C60BE8267}">
  <dimension ref="A1:V34"/>
  <sheetViews>
    <sheetView showGridLines="0" zoomScaleNormal="100" workbookViewId="0"/>
  </sheetViews>
  <sheetFormatPr defaultRowHeight="20.100000000000001" customHeight="1" x14ac:dyDescent="0.2"/>
  <cols>
    <col min="1" max="1" width="39.5546875" customWidth="1"/>
    <col min="2" max="7" width="8.6640625" customWidth="1"/>
    <col min="8" max="8" width="10.109375" bestFit="1" customWidth="1"/>
  </cols>
  <sheetData>
    <row r="1" spans="1:22" s="72" customFormat="1" ht="20.100000000000001" customHeight="1" x14ac:dyDescent="0.2">
      <c r="A1" s="124" t="s">
        <v>92</v>
      </c>
      <c r="B1" s="127"/>
      <c r="C1" s="127"/>
      <c r="D1" s="127"/>
      <c r="E1" s="127"/>
      <c r="F1" s="125"/>
      <c r="G1" s="125"/>
      <c r="H1" s="125"/>
    </row>
    <row r="2" spans="1:22" ht="20.100000000000001" customHeight="1" x14ac:dyDescent="0.2">
      <c r="A2" t="s">
        <v>56</v>
      </c>
      <c r="B2" s="12"/>
      <c r="C2" s="12"/>
      <c r="D2" s="12"/>
      <c r="E2" s="12"/>
      <c r="F2" s="3"/>
      <c r="G2" s="3"/>
      <c r="H2" s="3"/>
    </row>
    <row r="3" spans="1:22" ht="20.100000000000001" customHeight="1" x14ac:dyDescent="0.2">
      <c r="A3" t="s">
        <v>6</v>
      </c>
      <c r="B3" s="178" t="s">
        <v>7</v>
      </c>
      <c r="C3" s="178" t="s">
        <v>8</v>
      </c>
      <c r="D3" s="178" t="s">
        <v>9</v>
      </c>
      <c r="E3" s="178" t="s">
        <v>10</v>
      </c>
      <c r="F3" s="178" t="s">
        <v>11</v>
      </c>
      <c r="G3" s="178" t="s">
        <v>12</v>
      </c>
      <c r="H3" s="3"/>
    </row>
    <row r="4" spans="1:22" ht="20.100000000000001" customHeight="1" x14ac:dyDescent="0.2">
      <c r="A4" s="8" t="s">
        <v>39</v>
      </c>
      <c r="B4" s="179">
        <v>6255.2950000000001</v>
      </c>
      <c r="C4" s="179">
        <v>6711.9760000000006</v>
      </c>
      <c r="D4" s="179">
        <v>6794.2560000000003</v>
      </c>
      <c r="E4" s="179">
        <v>6643.49</v>
      </c>
      <c r="F4" s="179">
        <v>6748.1109999999999</v>
      </c>
      <c r="G4" s="179">
        <v>6748.1109999999999</v>
      </c>
      <c r="H4" s="3"/>
      <c r="O4" s="29"/>
      <c r="P4" s="29"/>
      <c r="Q4" s="29"/>
      <c r="R4" s="29"/>
      <c r="S4" s="29"/>
      <c r="T4" s="29"/>
      <c r="U4" s="29"/>
      <c r="V4" s="29"/>
    </row>
    <row r="5" spans="1:22" ht="20.100000000000001" customHeight="1" x14ac:dyDescent="0.2">
      <c r="A5" s="119" t="s">
        <v>15</v>
      </c>
      <c r="B5" s="164" t="s">
        <v>114</v>
      </c>
      <c r="C5" s="164">
        <v>4.9601688127457919</v>
      </c>
      <c r="D5" s="164">
        <v>-0.76991631920981263</v>
      </c>
      <c r="E5" s="164">
        <v>-4.0274235769362718</v>
      </c>
      <c r="F5" s="164">
        <v>-0.26570547172028114</v>
      </c>
      <c r="G5" s="164">
        <v>-1.9146641776842159</v>
      </c>
      <c r="H5" s="3"/>
      <c r="I5" s="52"/>
      <c r="O5" s="29"/>
      <c r="P5" s="29"/>
      <c r="Q5" s="29"/>
      <c r="R5" s="29"/>
      <c r="S5" s="29"/>
      <c r="T5" s="29"/>
      <c r="U5" s="29"/>
      <c r="V5" s="29"/>
    </row>
    <row r="6" spans="1:22" ht="19.5" customHeight="1" x14ac:dyDescent="0.2">
      <c r="A6" s="120" t="s">
        <v>22</v>
      </c>
      <c r="B6" s="163">
        <v>0</v>
      </c>
      <c r="C6" s="163">
        <v>23.029141918090318</v>
      </c>
      <c r="D6" s="163">
        <v>199.70215433247813</v>
      </c>
      <c r="E6" s="163">
        <v>3.7633315192633745</v>
      </c>
      <c r="F6" s="163">
        <v>82.907683715321582</v>
      </c>
      <c r="G6" s="163">
        <v>57.333281950150194</v>
      </c>
      <c r="H6" s="3"/>
      <c r="I6" s="136"/>
      <c r="O6" s="29"/>
      <c r="P6" s="29"/>
      <c r="Q6" s="29"/>
      <c r="R6" s="29"/>
      <c r="S6" s="29"/>
      <c r="T6" s="29"/>
      <c r="U6" s="29"/>
      <c r="V6" s="29"/>
    </row>
    <row r="7" spans="1:22" ht="20.100000000000001" customHeight="1" x14ac:dyDescent="0.2">
      <c r="A7" s="8" t="s">
        <v>40</v>
      </c>
      <c r="B7" s="100">
        <v>167.39599999999999</v>
      </c>
      <c r="C7" s="100">
        <v>244.6414531046519</v>
      </c>
      <c r="D7" s="100">
        <v>251.6849032240163</v>
      </c>
      <c r="E7" s="100">
        <v>310.66181576552879</v>
      </c>
      <c r="F7" s="100">
        <v>361.44267482940563</v>
      </c>
      <c r="G7" s="100">
        <v>361</v>
      </c>
      <c r="H7" s="3"/>
      <c r="I7" s="32"/>
      <c r="O7" s="29"/>
      <c r="P7" s="29"/>
      <c r="Q7" s="29"/>
      <c r="R7" s="29"/>
      <c r="S7" s="29"/>
      <c r="T7" s="29"/>
      <c r="U7" s="29"/>
      <c r="V7" s="29"/>
    </row>
    <row r="8" spans="1:22" ht="20.100000000000001" customHeight="1" x14ac:dyDescent="0.2">
      <c r="A8" s="119" t="s">
        <v>15</v>
      </c>
      <c r="B8" s="164" t="s">
        <v>114</v>
      </c>
      <c r="C8" s="164">
        <v>42.957482971654542</v>
      </c>
      <c r="D8" s="164">
        <v>0.85071100836444202</v>
      </c>
      <c r="E8" s="164">
        <v>21.1500185314828</v>
      </c>
      <c r="F8" s="164">
        <v>14.237881114427836</v>
      </c>
      <c r="G8" s="164">
        <v>-2.03479362649054</v>
      </c>
      <c r="H8" s="3"/>
      <c r="O8" s="29"/>
      <c r="P8" s="29"/>
      <c r="Q8" s="29"/>
      <c r="R8" s="29"/>
      <c r="S8" s="29"/>
      <c r="T8" s="29"/>
      <c r="U8" s="29"/>
      <c r="V8" s="29"/>
    </row>
    <row r="9" spans="1:22" ht="20.100000000000001" customHeight="1" x14ac:dyDescent="0.2">
      <c r="A9" s="120" t="s">
        <v>22</v>
      </c>
      <c r="B9" s="163">
        <v>0.36199999999999477</v>
      </c>
      <c r="C9" s="163">
        <v>0</v>
      </c>
      <c r="D9" s="163">
        <v>0</v>
      </c>
      <c r="E9" s="163">
        <v>0</v>
      </c>
      <c r="F9" s="163">
        <v>0</v>
      </c>
      <c r="G9" s="163">
        <v>-59.524185973458259</v>
      </c>
      <c r="H9" s="3"/>
      <c r="O9" s="29"/>
      <c r="P9" s="29"/>
      <c r="Q9" s="29"/>
      <c r="R9" s="29"/>
      <c r="S9" s="29"/>
      <c r="T9" s="29"/>
      <c r="U9" s="29"/>
      <c r="V9" s="29"/>
    </row>
    <row r="10" spans="1:22" ht="20.100000000000001" customHeight="1" x14ac:dyDescent="0.2">
      <c r="A10" s="8" t="s">
        <v>65</v>
      </c>
      <c r="B10" s="100">
        <v>489.7</v>
      </c>
      <c r="C10" s="100">
        <v>491.17899999999997</v>
      </c>
      <c r="D10" s="100">
        <v>300</v>
      </c>
      <c r="E10" s="100">
        <v>360</v>
      </c>
      <c r="F10" s="100">
        <v>300</v>
      </c>
      <c r="G10" s="100">
        <v>300</v>
      </c>
      <c r="H10" s="3"/>
      <c r="O10" s="29"/>
      <c r="P10" s="29"/>
      <c r="Q10" s="29"/>
      <c r="R10" s="29"/>
      <c r="S10" s="29"/>
      <c r="T10" s="29"/>
      <c r="U10" s="29"/>
      <c r="V10" s="29"/>
    </row>
    <row r="11" spans="1:22" ht="19.5" customHeight="1" x14ac:dyDescent="0.2">
      <c r="A11" s="119" t="s">
        <v>15</v>
      </c>
      <c r="B11" s="164" t="s">
        <v>114</v>
      </c>
      <c r="C11" s="164">
        <v>-1.8858585184007808</v>
      </c>
      <c r="D11" s="164">
        <v>-40.126684211280363</v>
      </c>
      <c r="E11" s="164">
        <v>17.780670075130871</v>
      </c>
      <c r="F11" s="164">
        <v>-18.176633881234679</v>
      </c>
      <c r="G11" s="164">
        <v>-1.9146641776842159</v>
      </c>
      <c r="H11" s="3"/>
      <c r="O11" s="29"/>
      <c r="P11" s="29"/>
      <c r="Q11" s="29"/>
      <c r="R11" s="29"/>
      <c r="S11" s="29"/>
      <c r="T11" s="29"/>
      <c r="U11" s="29"/>
      <c r="V11" s="29"/>
    </row>
    <row r="12" spans="1:22" ht="19.5" customHeight="1" x14ac:dyDescent="0.2">
      <c r="A12" s="120" t="s">
        <v>22</v>
      </c>
      <c r="B12" s="163">
        <v>-38.000000000000057</v>
      </c>
      <c r="C12" s="163">
        <v>191.17899999999997</v>
      </c>
      <c r="D12" s="163">
        <v>0</v>
      </c>
      <c r="E12" s="163">
        <v>60</v>
      </c>
      <c r="F12" s="163">
        <v>0</v>
      </c>
      <c r="G12" s="163">
        <v>0</v>
      </c>
      <c r="H12" s="3"/>
      <c r="O12" s="29"/>
      <c r="P12" s="29"/>
      <c r="Q12" s="29"/>
      <c r="R12" s="29"/>
      <c r="S12" s="29"/>
      <c r="T12" s="29"/>
      <c r="U12" s="29"/>
      <c r="V12" s="29"/>
    </row>
    <row r="13" spans="1:22" ht="20.100000000000001" customHeight="1" x14ac:dyDescent="0.2">
      <c r="A13" s="8" t="s">
        <v>64</v>
      </c>
      <c r="B13" s="100">
        <v>283.20299999999997</v>
      </c>
      <c r="C13" s="100">
        <v>120.38500000000001</v>
      </c>
      <c r="D13" s="100">
        <v>201.941</v>
      </c>
      <c r="E13" s="100">
        <v>251.15</v>
      </c>
      <c r="F13" s="100">
        <v>201.17500000000001</v>
      </c>
      <c r="G13" s="100">
        <v>102.175</v>
      </c>
      <c r="H13" s="3"/>
      <c r="O13" s="29"/>
      <c r="P13" s="29"/>
      <c r="Q13" s="29"/>
      <c r="R13" s="29"/>
      <c r="S13" s="29"/>
      <c r="T13" s="29"/>
      <c r="U13" s="29"/>
      <c r="V13" s="29"/>
    </row>
    <row r="14" spans="1:22" ht="20.100000000000001" customHeight="1" x14ac:dyDescent="0.2">
      <c r="A14" s="119" t="s">
        <v>15</v>
      </c>
      <c r="B14" s="164" t="s">
        <v>114</v>
      </c>
      <c r="C14" s="164">
        <v>-58.418854532829826</v>
      </c>
      <c r="D14" s="164">
        <v>64.438676011737556</v>
      </c>
      <c r="E14" s="164">
        <v>22.067894786798774</v>
      </c>
      <c r="F14" s="164">
        <v>-21.349875314628164</v>
      </c>
      <c r="G14" s="164">
        <v>-50.183327015558028</v>
      </c>
      <c r="H14" s="3"/>
      <c r="O14" s="29"/>
      <c r="P14" s="29"/>
      <c r="Q14" s="29"/>
      <c r="R14" s="29"/>
      <c r="S14" s="29"/>
      <c r="T14" s="29"/>
      <c r="U14" s="29"/>
      <c r="V14" s="29"/>
    </row>
    <row r="15" spans="1:22" ht="20.100000000000001" customHeight="1" x14ac:dyDescent="0.2">
      <c r="A15" s="120" t="s">
        <v>22</v>
      </c>
      <c r="B15" s="163">
        <v>-188.36200000000002</v>
      </c>
      <c r="C15" s="163">
        <v>0</v>
      </c>
      <c r="D15" s="163">
        <v>92</v>
      </c>
      <c r="E15" s="163">
        <v>132</v>
      </c>
      <c r="F15" s="163">
        <v>99.000000000000014</v>
      </c>
      <c r="G15" s="163">
        <v>0</v>
      </c>
      <c r="H15" s="3"/>
      <c r="O15" s="29"/>
      <c r="P15" s="29"/>
      <c r="Q15" s="29"/>
      <c r="R15" s="29"/>
      <c r="S15" s="29"/>
      <c r="T15" s="29"/>
      <c r="U15" s="29"/>
      <c r="V15" s="29"/>
    </row>
    <row r="16" spans="1:22" ht="20.100000000000001" customHeight="1" x14ac:dyDescent="0.2">
      <c r="A16" t="s">
        <v>17</v>
      </c>
      <c r="B16" s="42"/>
      <c r="C16" s="26"/>
      <c r="D16" s="4"/>
      <c r="E16" s="4"/>
      <c r="F16" s="4"/>
      <c r="G16" s="4"/>
      <c r="H16" s="3"/>
    </row>
    <row r="17" spans="1:8" ht="20.100000000000001" customHeight="1" x14ac:dyDescent="0.2">
      <c r="A17" t="s">
        <v>18</v>
      </c>
      <c r="B17" s="104"/>
      <c r="C17" s="104"/>
      <c r="D17" s="104"/>
      <c r="E17" s="104"/>
      <c r="F17" s="104"/>
      <c r="G17" s="104"/>
      <c r="H17" s="3"/>
    </row>
    <row r="18" spans="1:8" ht="20.100000000000001" customHeight="1" x14ac:dyDescent="0.2">
      <c r="A18" t="s">
        <v>19</v>
      </c>
      <c r="B18" s="25"/>
      <c r="C18" s="25"/>
      <c r="D18" s="25"/>
      <c r="E18" s="25"/>
      <c r="F18" s="25"/>
      <c r="G18" s="25"/>
      <c r="H18" s="3"/>
    </row>
    <row r="19" spans="1:8" s="72" customFormat="1" ht="20.100000000000001" customHeight="1" x14ac:dyDescent="0.2">
      <c r="A19" s="72" t="s">
        <v>107</v>
      </c>
      <c r="B19" s="128"/>
      <c r="C19" s="128"/>
      <c r="D19" s="128"/>
      <c r="E19" s="128"/>
      <c r="F19" s="128"/>
      <c r="G19" s="129"/>
      <c r="H19" s="125"/>
    </row>
    <row r="20" spans="1:8" s="72" customFormat="1" ht="20.100000000000001" customHeight="1" x14ac:dyDescent="0.2">
      <c r="A20" s="72" t="s">
        <v>134</v>
      </c>
      <c r="B20" s="128"/>
      <c r="C20" s="128"/>
      <c r="D20" s="128"/>
      <c r="E20" s="128"/>
      <c r="F20" s="128"/>
      <c r="G20" s="129"/>
      <c r="H20" s="125"/>
    </row>
    <row r="21" spans="1:8" s="72" customFormat="1" ht="20.100000000000001" customHeight="1" x14ac:dyDescent="0.2">
      <c r="B21" s="130"/>
      <c r="C21" s="129"/>
      <c r="D21" s="129"/>
      <c r="E21" s="131"/>
      <c r="F21" s="129"/>
      <c r="G21" s="129"/>
      <c r="H21" s="125"/>
    </row>
    <row r="22" spans="1:8" ht="20.100000000000001" customHeight="1" x14ac:dyDescent="0.2">
      <c r="A22" s="10" t="s">
        <v>4</v>
      </c>
      <c r="B22" s="25"/>
      <c r="C22" s="25"/>
      <c r="D22" s="25"/>
      <c r="E22" s="25"/>
      <c r="F22" s="25"/>
      <c r="G22" s="3"/>
      <c r="H22" s="3"/>
    </row>
    <row r="23" spans="1:8" ht="20.100000000000001" customHeight="1" x14ac:dyDescent="0.2">
      <c r="A23" s="3"/>
      <c r="B23" s="38"/>
      <c r="C23" s="38"/>
      <c r="D23" s="38"/>
      <c r="E23" s="38"/>
      <c r="F23" s="38"/>
      <c r="G23" s="38"/>
      <c r="H23" s="3"/>
    </row>
    <row r="24" spans="1:8" ht="20.100000000000001" customHeight="1" x14ac:dyDescent="0.2">
      <c r="B24" s="108"/>
      <c r="C24" s="38"/>
      <c r="D24" s="38"/>
      <c r="E24" s="38"/>
      <c r="F24" s="38"/>
      <c r="G24" s="38"/>
    </row>
    <row r="25" spans="1:8" ht="20.100000000000001" customHeight="1" x14ac:dyDescent="0.2">
      <c r="B25" s="71"/>
      <c r="C25" s="71"/>
      <c r="D25" s="71"/>
      <c r="E25" s="71"/>
      <c r="F25" s="71"/>
      <c r="G25" s="71"/>
    </row>
    <row r="26" spans="1:8" ht="20.100000000000001" customHeight="1" x14ac:dyDescent="0.2">
      <c r="B26" s="59"/>
      <c r="C26" s="59"/>
      <c r="D26" s="59"/>
      <c r="E26" s="59"/>
      <c r="F26" s="59"/>
      <c r="G26" s="59"/>
    </row>
    <row r="27" spans="1:8" ht="20.100000000000001" customHeight="1" x14ac:dyDescent="0.2">
      <c r="B27" s="38"/>
      <c r="C27" s="38"/>
      <c r="D27" s="38"/>
      <c r="E27" s="38"/>
      <c r="F27" s="38"/>
      <c r="G27" s="38"/>
    </row>
    <row r="28" spans="1:8" ht="20.100000000000001" customHeight="1" x14ac:dyDescent="0.2">
      <c r="B28" s="38"/>
      <c r="C28" s="38"/>
      <c r="D28" s="38"/>
      <c r="E28" s="38"/>
      <c r="F28" s="38"/>
      <c r="G28" s="38"/>
    </row>
    <row r="29" spans="1:8" ht="20.100000000000001" customHeight="1" x14ac:dyDescent="0.2">
      <c r="B29" s="38"/>
      <c r="C29" s="38"/>
      <c r="D29" s="38"/>
      <c r="E29" s="38"/>
      <c r="F29" s="38"/>
      <c r="G29" s="38"/>
    </row>
    <row r="30" spans="1:8" ht="20.100000000000001" customHeight="1" x14ac:dyDescent="0.2">
      <c r="B30" s="38"/>
      <c r="C30" s="38"/>
      <c r="D30" s="38"/>
      <c r="E30" s="38"/>
      <c r="F30" s="38"/>
      <c r="G30" s="38"/>
    </row>
    <row r="31" spans="1:8" ht="20.100000000000001" customHeight="1" x14ac:dyDescent="0.2">
      <c r="B31" s="38"/>
      <c r="C31" s="38"/>
      <c r="D31" s="38"/>
      <c r="E31" s="38"/>
      <c r="F31" s="38"/>
      <c r="G31" s="38"/>
    </row>
    <row r="32" spans="1:8" ht="20.100000000000001" customHeight="1" x14ac:dyDescent="0.2">
      <c r="B32" s="38"/>
      <c r="C32" s="38"/>
      <c r="D32" s="38"/>
      <c r="E32" s="38"/>
      <c r="F32" s="38"/>
      <c r="G32" s="38"/>
    </row>
    <row r="33" spans="2:7" ht="20.100000000000001" customHeight="1" x14ac:dyDescent="0.2">
      <c r="B33" s="38"/>
      <c r="C33" s="38"/>
      <c r="D33" s="38"/>
      <c r="E33" s="38"/>
      <c r="F33" s="38"/>
      <c r="G33" s="38"/>
    </row>
    <row r="34" spans="2:7" ht="20.100000000000001" customHeight="1" x14ac:dyDescent="0.2">
      <c r="C34" s="38"/>
      <c r="D34" s="38"/>
      <c r="E34" s="38"/>
      <c r="F34" s="38"/>
      <c r="G34" s="38"/>
    </row>
  </sheetData>
  <hyperlinks>
    <hyperlink ref="A22" location="'Table of Contents'!A1" display="Return to Contents" xr:uid="{7AD0105A-07A2-462F-9E47-EE28FB56EC1C}"/>
  </hyperlinks>
  <pageMargins left="0.7" right="0.7" top="0.75" bottom="0.75" header="0.3" footer="0.3"/>
  <tableParts count="1">
    <tablePart r:id="rId1"/>
  </tableParts>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53D26341A57B383EE0540010E0463CCA" version="1.0.0">
  <systemFields>
    <field name="Objective-Id">
      <value order="0">A55132646</value>
    </field>
    <field name="Objective-Title">
      <value order="0">Jan 2026 - SEFF - Publication - Chapter 2 - Fiscal overview - Figures</value>
    </field>
    <field name="Objective-Description">
      <value order="0"/>
    </field>
    <field name="Objective-CreationStamp">
      <value order="0">2026-01-13T11:34:34Z</value>
    </field>
    <field name="Objective-IsApproved">
      <value order="0">false</value>
    </field>
    <field name="Objective-IsPublished">
      <value order="0">true</value>
    </field>
    <field name="Objective-DatePublished">
      <value order="0">2026-01-13T12:09:36Z</value>
    </field>
    <field name="Objective-ModificationStamp">
      <value order="0">2026-01-13T12:09:37Z</value>
    </field>
    <field name="Objective-Owner">
      <value order="0">Avila, Victoria V (U440195)</value>
    </field>
    <field name="Objective-Path">
      <value order="0">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alue>
    </field>
    <field name="Objective-Parent">
      <value order="0">Scottish Fiscal Commission: Research and Analysis - Budget: 2026-2027 Forecast: 2025-2030</value>
    </field>
    <field name="Objective-State">
      <value order="0">Published</value>
    </field>
    <field name="Objective-VersionId">
      <value order="0">vA83565349</value>
    </field>
    <field name="Objective-Version">
      <value order="0">3.0</value>
    </field>
    <field name="Objective-VersionNumber">
      <value order="0">5</value>
    </field>
    <field name="Objective-VersionComment">
      <value order="0"/>
    </field>
    <field name="Objective-FileNumber">
      <value order="0">STAT/817</value>
    </field>
    <field name="Objective-Classification">
      <value order="0">OFFICIAL-SENSITIVE</value>
    </field>
    <field name="Objective-Caveats">
      <value order="0">Caveat for access to Scottish Fiscal Commission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77A23DE6C7954587F52E4881EDD638" ma:contentTypeVersion="14" ma:contentTypeDescription="Create a new document." ma:contentTypeScope="" ma:versionID="906235ea56db524413c707ae5f985f5c">
  <xsd:schema xmlns:xsd="http://www.w3.org/2001/XMLSchema" xmlns:xs="http://www.w3.org/2001/XMLSchema" xmlns:p="http://schemas.microsoft.com/office/2006/metadata/properties" xmlns:ns2="b17732f7-493e-486b-96da-852f641667d4" xmlns:ns3="96d0022d-0bc1-46ef-ad33-c01cb030b1f7" targetNamespace="http://schemas.microsoft.com/office/2006/metadata/properties" ma:root="true" ma:fieldsID="3d46c98c5850e09b11fd92eef3f11e4e" ns2:_="" ns3:_="">
    <xsd:import namespace="b17732f7-493e-486b-96da-852f641667d4"/>
    <xsd:import namespace="96d0022d-0bc1-46ef-ad33-c01cb030b1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7732f7-493e-486b-96da-852f641667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d0022d-0bc1-46ef-ad33-c01cb030b1f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1ee519a-d320-4671-a0c6-c626d067d4bb}" ma:internalName="TaxCatchAll" ma:showField="CatchAllData" ma:web="96d0022d-0bc1-46ef-ad33-c01cb030b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96d0022d-0bc1-46ef-ad33-c01cb030b1f7">
      <UserInfo>
        <DisplayName>Ian Halliday</DisplayName>
        <AccountId>40</AccountId>
        <AccountType/>
      </UserInfo>
    </SharedWithUsers>
    <TaxCatchAll xmlns="96d0022d-0bc1-46ef-ad33-c01cb030b1f7" xsi:nil="true"/>
    <lcf76f155ced4ddcb4097134ff3c332f xmlns="b17732f7-493e-486b-96da-852f641667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A3F350-3295-407D-B598-33CA1866C7BC}">
  <ds:schemaRefs>
    <ds:schemaRef ds:uri="http://schemas.microsoft.com/sharepoint/v3/contenttype/forms"/>
  </ds:schemaRefs>
</ds:datastoreItem>
</file>

<file path=customXml/itemProps2.xml><?xml version="1.0" encoding="utf-8"?>
<ds:datastoreItem xmlns:ds="http://schemas.openxmlformats.org/officeDocument/2006/customXml" ds:itemID="{45054D94-02E9-47AC-89F2-4E1FD1B6B5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7732f7-493e-486b-96da-852f641667d4"/>
    <ds:schemaRef ds:uri="96d0022d-0bc1-46ef-ad33-c01cb030b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006C117-6890-4EE2-8E89-A5241204BC50}">
  <ds:schemaRefs>
    <ds:schemaRef ds:uri="http://purl.org/dc/dcmitype/"/>
    <ds:schemaRef ds:uri="http://purl.org/dc/terms/"/>
    <ds:schemaRef ds:uri="http://schemas.microsoft.com/office/2006/documentManagement/types"/>
    <ds:schemaRef ds:uri="b17732f7-493e-486b-96da-852f641667d4"/>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96d0022d-0bc1-46ef-ad33-c01cb030b1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Table of Contents</vt:lpstr>
      <vt:lpstr>Figure 2.1</vt:lpstr>
      <vt:lpstr>Figure 2.2</vt:lpstr>
      <vt:lpstr>Resource</vt:lpstr>
      <vt:lpstr>Figure 2.3</vt:lpstr>
      <vt:lpstr>Figure 2.4</vt:lpstr>
      <vt:lpstr>Capital</vt:lpstr>
      <vt:lpstr>Figure 2.5</vt:lpstr>
      <vt:lpstr>Figure 2.6</vt:lpstr>
      <vt:lpstr>Figure 2.7</vt:lpstr>
      <vt:lpstr>Spending</vt:lpstr>
      <vt:lpstr>Figure 2.8</vt:lpstr>
      <vt:lpstr>Figure 2.9</vt:lpstr>
      <vt:lpstr>Figure 2.10</vt:lpstr>
      <vt:lpstr>Figure 2.11</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Scotland’s Economic and Fiscal Forecasts (SEFF) - January 2026 - Chapter 2 - Fiscal overview - Figures</dc:title>
  <dc:subject/>
  <dc:creator>U445289</dc:creator>
  <cp:keywords/>
  <dc:description/>
  <cp:lastModifiedBy>Victoria Avila</cp:lastModifiedBy>
  <cp:revision/>
  <dcterms:created xsi:type="dcterms:W3CDTF">2020-04-02T13:20:57Z</dcterms:created>
  <dcterms:modified xsi:type="dcterms:W3CDTF">2026-01-13T12:09:27Z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A55132646</vt:lpwstr>
  </property>
  <property fmtid="{D5CDD505-2E9C-101B-9397-08002B2CF9AE}" pid="4" name="Objective-Title">
    <vt:lpwstr>Jan 2026 - SEFF - Publication - Chapter 2 - Fiscal overview - Figures</vt:lpwstr>
  </property>
  <property fmtid="{D5CDD505-2E9C-101B-9397-08002B2CF9AE}" pid="5" name="Objective-Description">
    <vt:lpwstr/>
  </property>
  <property fmtid="{D5CDD505-2E9C-101B-9397-08002B2CF9AE}" pid="6" name="Objective-CreationStamp">
    <vt:filetime>2026-01-13T11:34:34Z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2026-01-13T12:09:36Z</vt:filetime>
  </property>
  <property fmtid="{D5CDD505-2E9C-101B-9397-08002B2CF9AE}" pid="10" name="Objective-ModificationStamp">
    <vt:filetime>2026-01-13T12:09:37Z</vt:filetime>
  </property>
  <property fmtid="{D5CDD505-2E9C-101B-9397-08002B2CF9AE}" pid="11" name="Objective-Owner">
    <vt:lpwstr>Avila, Victoria V (U440195)</vt:lpwstr>
  </property>
  <property fmtid="{D5CDD505-2E9C-101B-9397-08002B2CF9AE}" pid="12" name="Objective-Path">
    <vt:lpwstr>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t:lpwstr>
  </property>
  <property fmtid="{D5CDD505-2E9C-101B-9397-08002B2CF9AE}" pid="13" name="Objective-Parent">
    <vt:lpwstr>Scottish Fiscal Commission: Research and Analysis - Budget: 2026-2027 Forecast: 2025-2030</vt:lpwstr>
  </property>
  <property fmtid="{D5CDD505-2E9C-101B-9397-08002B2CF9AE}" pid="14" name="Objective-State">
    <vt:lpwstr>Published</vt:lpwstr>
  </property>
  <property fmtid="{D5CDD505-2E9C-101B-9397-08002B2CF9AE}" pid="15" name="Objective-VersionId">
    <vt:lpwstr>vA83565349</vt:lpwstr>
  </property>
  <property fmtid="{D5CDD505-2E9C-101B-9397-08002B2CF9AE}" pid="16" name="Objective-Version">
    <vt:lpwstr>3.0</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STAT/817</vt:lpwstr>
  </property>
  <property fmtid="{D5CDD505-2E9C-101B-9397-08002B2CF9AE}" pid="20" name="Objective-Classification">
    <vt:lpwstr>OFFICIAL-SENSITIVE</vt:lpwstr>
  </property>
  <property fmtid="{D5CDD505-2E9C-101B-9397-08002B2CF9AE}" pid="21" name="Objective-Caveats">
    <vt:lpwstr>Caveat for access to Scottish Fiscal Commission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Objective-Required Redaction">
    <vt:lpwstr/>
  </property>
  <property fmtid="{D5CDD505-2E9C-101B-9397-08002B2CF9AE}" pid="29" name="ContentTypeId">
    <vt:lpwstr>0x0101009077A23DE6C7954587F52E4881EDD638</vt:lpwstr>
  </property>
  <property fmtid="{D5CDD505-2E9C-101B-9397-08002B2CF9AE}" pid="30" name="MediaServiceImageTags">
    <vt:lpwstr/>
  </property>
  <property fmtid="{D5CDD505-2E9C-101B-9397-08002B2CF9AE}" pid="31" name="Objective-Shared By">
    <vt:lpwstr/>
  </property>
  <property fmtid="{D5CDD505-2E9C-101B-9397-08002B2CF9AE}" pid="32" name="Objective-Access Conditions">
    <vt:lpwstr/>
  </property>
  <property fmtid="{D5CDD505-2E9C-101B-9397-08002B2CF9AE}" pid="33" name="Objective-Access Status">
    <vt:lpwstr/>
  </property>
  <property fmtid="{D5CDD505-2E9C-101B-9397-08002B2CF9AE}" pid="34" name="Objective-Date Open From">
    <vt:lpwstr/>
  </property>
</Properties>
</file>